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BIBF\Witwas\Werkgroep IIC-4RL\Werkteksten-varia\Formulieren\New\Risicobepaling\Def\"/>
    </mc:Choice>
  </mc:AlternateContent>
  <bookViews>
    <workbookView xWindow="-120" yWindow="-120" windowWidth="29040" windowHeight="17640"/>
  </bookViews>
  <sheets>
    <sheet name="Algemene risicobeoordeling" sheetId="1" r:id="rId1"/>
    <sheet name="Dashboard" sheetId="2" r:id="rId2"/>
    <sheet name="Begrippenlijst" sheetId="3" r:id="rId3"/>
    <sheet name="functies NIET VERWIJDEREN" sheetId="4" state="hidden"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65" i="4" l="1"/>
  <c r="AF65" i="4"/>
  <c r="AE65" i="4"/>
  <c r="AD65" i="4"/>
  <c r="AC65" i="4"/>
  <c r="AA65" i="4"/>
  <c r="M261" i="2" l="1"/>
  <c r="N261" i="2" s="1"/>
  <c r="M260" i="2" l="1"/>
  <c r="N260" i="2" s="1"/>
  <c r="AE4" i="4"/>
  <c r="AA25" i="4"/>
  <c r="AD25" i="4" s="1"/>
  <c r="AC25" i="4"/>
  <c r="AE25" i="4"/>
  <c r="AG25" i="4" s="1"/>
  <c r="AF25" i="4"/>
  <c r="AA26" i="4"/>
  <c r="AD26" i="4" s="1"/>
  <c r="AC26" i="4"/>
  <c r="AE26" i="4"/>
  <c r="AG26" i="4" s="1"/>
  <c r="AF26" i="4"/>
  <c r="AA14" i="4"/>
  <c r="AC14" i="4"/>
  <c r="AE14" i="4"/>
  <c r="AF14" i="4"/>
  <c r="AF24" i="4"/>
  <c r="AE24" i="4"/>
  <c r="AG24" i="4" s="1"/>
  <c r="AC24" i="4"/>
  <c r="AA24" i="4"/>
  <c r="AF23" i="4"/>
  <c r="AE23" i="4"/>
  <c r="AG23" i="4" s="1"/>
  <c r="AC23" i="4"/>
  <c r="AA23" i="4"/>
  <c r="AF22" i="4"/>
  <c r="AE22" i="4"/>
  <c r="AG22" i="4" s="1"/>
  <c r="AC22" i="4"/>
  <c r="AA22" i="4"/>
  <c r="AF21" i="4"/>
  <c r="AE21" i="4"/>
  <c r="AG21" i="4" s="1"/>
  <c r="AC21" i="4"/>
  <c r="AA21" i="4"/>
  <c r="AF20" i="4"/>
  <c r="AE20" i="4"/>
  <c r="AG20" i="4" s="1"/>
  <c r="AC20" i="4"/>
  <c r="AA20" i="4"/>
  <c r="AF19" i="4"/>
  <c r="AE19" i="4"/>
  <c r="AG19" i="4" s="1"/>
  <c r="AC19" i="4"/>
  <c r="AA19" i="4"/>
  <c r="AF18" i="4"/>
  <c r="AE18" i="4"/>
  <c r="AG18" i="4" s="1"/>
  <c r="AC18" i="4"/>
  <c r="AA18" i="4"/>
  <c r="AF17" i="4"/>
  <c r="AE17" i="4"/>
  <c r="AG17" i="4" s="1"/>
  <c r="AC17" i="4"/>
  <c r="AA17" i="4"/>
  <c r="AF16" i="4"/>
  <c r="AE16" i="4"/>
  <c r="AC16" i="4"/>
  <c r="AA16" i="4"/>
  <c r="AF13" i="4"/>
  <c r="AE13" i="4"/>
  <c r="AC13" i="4"/>
  <c r="AA13" i="4"/>
  <c r="AF12" i="4"/>
  <c r="AE12" i="4"/>
  <c r="AG12" i="4" s="1"/>
  <c r="AC12" i="4"/>
  <c r="AA12" i="4"/>
  <c r="AF11" i="4"/>
  <c r="AE11" i="4"/>
  <c r="AC11" i="4"/>
  <c r="AA11" i="4"/>
  <c r="AF10" i="4"/>
  <c r="AE10" i="4"/>
  <c r="AG10" i="4" s="1"/>
  <c r="AC10" i="4"/>
  <c r="AA10" i="4"/>
  <c r="AF9" i="4"/>
  <c r="AE9" i="4"/>
  <c r="AG9" i="4" s="1"/>
  <c r="AC9" i="4"/>
  <c r="AA9" i="4"/>
  <c r="AF8" i="4"/>
  <c r="AE8" i="4"/>
  <c r="AC8" i="4"/>
  <c r="AA8" i="4"/>
  <c r="AF7" i="4"/>
  <c r="AE7" i="4"/>
  <c r="AG7" i="4" s="1"/>
  <c r="AC7" i="4"/>
  <c r="AA7" i="4"/>
  <c r="AF6" i="4"/>
  <c r="AE6" i="4"/>
  <c r="AC6" i="4"/>
  <c r="AA6" i="4"/>
  <c r="AF5" i="4"/>
  <c r="AE5" i="4"/>
  <c r="AC5" i="4"/>
  <c r="AA5" i="4"/>
  <c r="AF4" i="4"/>
  <c r="AC4" i="4"/>
  <c r="AA4" i="4"/>
  <c r="AA74" i="4"/>
  <c r="AD74" i="4" s="1"/>
  <c r="AA76" i="4"/>
  <c r="AD76" i="4" s="1"/>
  <c r="AC76" i="4"/>
  <c r="AE76" i="4"/>
  <c r="AG76" i="4" s="1"/>
  <c r="AF76" i="4"/>
  <c r="AA77" i="4"/>
  <c r="AD77" i="4" s="1"/>
  <c r="AC77" i="4"/>
  <c r="AE77" i="4"/>
  <c r="AG77" i="4" s="1"/>
  <c r="AF77" i="4"/>
  <c r="AA78" i="4"/>
  <c r="AD78" i="4" s="1"/>
  <c r="AC78" i="4"/>
  <c r="AE78" i="4"/>
  <c r="AG78" i="4" s="1"/>
  <c r="AF78" i="4"/>
  <c r="AA79" i="4"/>
  <c r="AD79" i="4" s="1"/>
  <c r="AC79" i="4"/>
  <c r="AE79" i="4"/>
  <c r="AG79" i="4" s="1"/>
  <c r="AF79" i="4"/>
  <c r="AA55" i="4"/>
  <c r="AF75" i="4"/>
  <c r="AE75" i="4"/>
  <c r="AG75" i="4" s="1"/>
  <c r="AC75" i="4"/>
  <c r="AA75" i="4"/>
  <c r="AF74" i="4"/>
  <c r="AE74" i="4"/>
  <c r="AG74" i="4" s="1"/>
  <c r="AC74" i="4"/>
  <c r="AF73" i="4"/>
  <c r="AE73" i="4"/>
  <c r="AG73" i="4" s="1"/>
  <c r="AC73" i="4"/>
  <c r="AA73" i="4"/>
  <c r="AD73" i="4" s="1"/>
  <c r="AF72" i="4"/>
  <c r="AE72" i="4"/>
  <c r="AG72" i="4" s="1"/>
  <c r="AC72" i="4"/>
  <c r="AA72" i="4"/>
  <c r="AD72" i="4" s="1"/>
  <c r="AF71" i="4"/>
  <c r="AE71" i="4"/>
  <c r="AG71" i="4" s="1"/>
  <c r="AC71" i="4"/>
  <c r="AA71" i="4"/>
  <c r="AD71" i="4" s="1"/>
  <c r="AF70" i="4"/>
  <c r="AE70" i="4"/>
  <c r="AG70" i="4" s="1"/>
  <c r="AC70" i="4"/>
  <c r="AA70" i="4"/>
  <c r="AD70" i="4" s="1"/>
  <c r="AF64" i="4"/>
  <c r="AE64" i="4"/>
  <c r="AG64" i="4" s="1"/>
  <c r="AC64" i="4"/>
  <c r="AA64" i="4"/>
  <c r="AF63" i="4"/>
  <c r="AE63" i="4"/>
  <c r="AG63" i="4" s="1"/>
  <c r="AC63" i="4"/>
  <c r="AA63" i="4"/>
  <c r="AF62" i="4"/>
  <c r="AE62" i="4"/>
  <c r="AG62" i="4" s="1"/>
  <c r="AC62" i="4"/>
  <c r="AA62" i="4"/>
  <c r="AF61" i="4"/>
  <c r="AE61" i="4"/>
  <c r="AG61" i="4" s="1"/>
  <c r="AC61" i="4"/>
  <c r="AA61" i="4"/>
  <c r="AF60" i="4"/>
  <c r="AE60" i="4"/>
  <c r="AC60" i="4"/>
  <c r="AA60" i="4"/>
  <c r="AF59" i="4"/>
  <c r="AE59" i="4"/>
  <c r="AC59" i="4"/>
  <c r="AA59" i="4"/>
  <c r="AD59" i="4" s="1"/>
  <c r="AF58" i="4"/>
  <c r="AE58" i="4"/>
  <c r="AC58" i="4"/>
  <c r="AA58" i="4"/>
  <c r="AF57" i="4"/>
  <c r="AE57" i="4"/>
  <c r="AC57" i="4"/>
  <c r="AA57" i="4"/>
  <c r="AF56" i="4"/>
  <c r="AE56" i="4"/>
  <c r="AC56" i="4"/>
  <c r="AA56" i="4"/>
  <c r="AF55" i="4"/>
  <c r="AE55" i="4"/>
  <c r="AC55" i="4"/>
  <c r="AD55" i="4" s="1"/>
  <c r="AE110" i="4"/>
  <c r="AE111" i="4"/>
  <c r="AG111" i="4" s="1"/>
  <c r="AE112" i="4"/>
  <c r="AE113" i="4"/>
  <c r="AG113" i="4" s="1"/>
  <c r="AE114" i="4"/>
  <c r="AG114" i="4" s="1"/>
  <c r="AE115" i="4"/>
  <c r="AG115" i="4" s="1"/>
  <c r="AE116" i="4"/>
  <c r="AE117" i="4"/>
  <c r="AE118" i="4"/>
  <c r="AG118" i="4" s="1"/>
  <c r="AE120" i="4"/>
  <c r="AG120" i="4" s="1"/>
  <c r="AE121" i="4"/>
  <c r="AG121" i="4" s="1"/>
  <c r="AE122" i="4"/>
  <c r="AG122" i="4" s="1"/>
  <c r="AE123" i="4"/>
  <c r="AG123" i="4" s="1"/>
  <c r="AE124" i="4"/>
  <c r="AG124" i="4" s="1"/>
  <c r="AE125" i="4"/>
  <c r="AG125" i="4" s="1"/>
  <c r="AE126" i="4"/>
  <c r="AG126" i="4" s="1"/>
  <c r="AE127" i="4"/>
  <c r="AG127" i="4" s="1"/>
  <c r="AE128" i="4"/>
  <c r="AG128" i="4" s="1"/>
  <c r="AE129" i="4"/>
  <c r="AG129" i="4" s="1"/>
  <c r="AF110" i="4"/>
  <c r="AF111" i="4"/>
  <c r="AF112" i="4"/>
  <c r="AF113" i="4"/>
  <c r="AF114" i="4"/>
  <c r="AF115" i="4"/>
  <c r="AF116" i="4"/>
  <c r="AF117" i="4"/>
  <c r="AF118" i="4"/>
  <c r="AF120" i="4"/>
  <c r="AF121" i="4"/>
  <c r="AF122" i="4"/>
  <c r="AF123" i="4"/>
  <c r="AF124" i="4"/>
  <c r="AF125" i="4"/>
  <c r="AF126" i="4"/>
  <c r="AF127" i="4"/>
  <c r="AF128" i="4"/>
  <c r="AF129" i="4"/>
  <c r="AF109" i="4"/>
  <c r="AE109" i="4"/>
  <c r="AC110" i="4"/>
  <c r="AC111" i="4"/>
  <c r="AC112" i="4"/>
  <c r="AC113" i="4"/>
  <c r="AC114" i="4"/>
  <c r="AC115" i="4"/>
  <c r="AC116" i="4"/>
  <c r="AC117" i="4"/>
  <c r="AC118" i="4"/>
  <c r="AC120" i="4"/>
  <c r="AC121" i="4"/>
  <c r="AC122" i="4"/>
  <c r="AC123" i="4"/>
  <c r="AC124" i="4"/>
  <c r="AC125" i="4"/>
  <c r="AC126" i="4"/>
  <c r="AC127" i="4"/>
  <c r="AC128" i="4"/>
  <c r="AC129" i="4"/>
  <c r="AC109" i="4"/>
  <c r="AA110" i="4"/>
  <c r="AA111" i="4"/>
  <c r="AD111" i="4" s="1"/>
  <c r="AA112" i="4"/>
  <c r="AA113" i="4"/>
  <c r="AA114" i="4"/>
  <c r="AA115" i="4"/>
  <c r="AD115" i="4" s="1"/>
  <c r="AA116" i="4"/>
  <c r="AA117" i="4"/>
  <c r="AA118" i="4"/>
  <c r="AD118" i="4" s="1"/>
  <c r="AA120" i="4"/>
  <c r="AD120" i="4" s="1"/>
  <c r="AA121" i="4"/>
  <c r="AD121" i="4" s="1"/>
  <c r="AA122" i="4"/>
  <c r="AD122" i="4" s="1"/>
  <c r="AA123" i="4"/>
  <c r="AA124" i="4"/>
  <c r="AD124" i="4" s="1"/>
  <c r="AA125" i="4"/>
  <c r="AD125" i="4" s="1"/>
  <c r="AA126" i="4"/>
  <c r="AD126" i="4" s="1"/>
  <c r="AA127" i="4"/>
  <c r="AD127" i="4" s="1"/>
  <c r="AA128" i="4"/>
  <c r="AA129" i="4"/>
  <c r="AD129" i="4" s="1"/>
  <c r="AA109" i="4"/>
  <c r="AD10" i="4" l="1"/>
  <c r="AD8" i="4"/>
  <c r="AD12" i="4"/>
  <c r="AD112" i="4"/>
  <c r="AD5" i="4"/>
  <c r="AD7" i="4"/>
  <c r="AD9" i="4"/>
  <c r="AD11" i="4"/>
  <c r="AD64" i="4"/>
  <c r="AD63" i="4"/>
  <c r="AD62" i="4"/>
  <c r="AD61" i="4"/>
  <c r="AD114" i="4"/>
  <c r="AD113" i="4"/>
  <c r="AD116" i="4"/>
  <c r="AD117" i="4"/>
  <c r="AG117" i="4"/>
  <c r="AG116" i="4"/>
  <c r="AG112" i="4"/>
  <c r="AG110" i="4"/>
  <c r="AH76" i="4"/>
  <c r="AH58" i="4"/>
  <c r="AH60" i="4"/>
  <c r="AH117" i="4"/>
  <c r="AH113" i="4"/>
  <c r="AH78" i="4"/>
  <c r="AH65" i="4"/>
  <c r="AH8" i="4"/>
  <c r="AH16" i="4"/>
  <c r="AD16" i="4"/>
  <c r="AH17" i="4"/>
  <c r="AD17" i="4"/>
  <c r="AH18" i="4"/>
  <c r="AD18" i="4"/>
  <c r="AH19" i="4"/>
  <c r="AD19" i="4"/>
  <c r="AH20" i="4"/>
  <c r="AD20" i="4"/>
  <c r="AH21" i="4"/>
  <c r="AD21" i="4"/>
  <c r="AH22" i="4"/>
  <c r="AD22" i="4"/>
  <c r="AH23" i="4"/>
  <c r="AD23" i="4"/>
  <c r="AH24" i="4"/>
  <c r="AD24" i="4"/>
  <c r="AH75" i="4"/>
  <c r="AD75" i="4"/>
  <c r="AG14" i="4"/>
  <c r="AH115" i="4"/>
  <c r="AG16" i="4"/>
  <c r="AG27" i="4" s="1"/>
  <c r="AD14" i="4"/>
  <c r="AH25" i="4"/>
  <c r="AD6" i="4"/>
  <c r="AH14" i="4"/>
  <c r="AH13" i="4"/>
  <c r="AD4" i="4"/>
  <c r="AD13" i="4"/>
  <c r="AH128" i="4"/>
  <c r="AD128" i="4"/>
  <c r="AD123" i="4"/>
  <c r="AG109" i="4"/>
  <c r="AD110" i="4"/>
  <c r="AD109" i="4"/>
  <c r="AH56" i="4"/>
  <c r="AH57" i="4"/>
  <c r="AG56" i="4"/>
  <c r="AG57" i="4"/>
  <c r="AG58" i="4"/>
  <c r="AG59" i="4"/>
  <c r="AG60" i="4"/>
  <c r="AD56" i="4"/>
  <c r="AD57" i="4"/>
  <c r="AD58" i="4"/>
  <c r="AD60" i="4"/>
  <c r="AA80" i="4"/>
  <c r="AF80" i="4"/>
  <c r="AG55" i="4"/>
  <c r="AG13" i="4"/>
  <c r="AG11" i="4"/>
  <c r="AG8" i="4"/>
  <c r="AG6" i="4"/>
  <c r="AG5" i="4"/>
  <c r="AH5" i="4"/>
  <c r="AH11" i="4"/>
  <c r="AE27" i="4"/>
  <c r="AG4" i="4"/>
  <c r="AC27" i="4"/>
  <c r="AH7" i="4"/>
  <c r="AH9" i="4"/>
  <c r="AH10" i="4"/>
  <c r="AH12" i="4"/>
  <c r="AF27" i="4"/>
  <c r="AH111" i="4"/>
  <c r="AA130" i="4"/>
  <c r="AH122" i="4"/>
  <c r="AH120" i="4"/>
  <c r="AF130" i="4"/>
  <c r="AE130" i="4"/>
  <c r="AH127" i="4"/>
  <c r="AH123" i="4"/>
  <c r="AH121" i="4"/>
  <c r="AH118" i="4"/>
  <c r="AH116" i="4"/>
  <c r="AH114" i="4"/>
  <c r="AH112" i="4"/>
  <c r="AH110" i="4"/>
  <c r="AH125" i="4"/>
  <c r="AC130" i="4"/>
  <c r="AH129" i="4"/>
  <c r="AE80" i="4"/>
  <c r="AH126" i="4"/>
  <c r="AH124" i="4"/>
  <c r="AH109" i="4"/>
  <c r="AH59" i="4"/>
  <c r="AH61" i="4"/>
  <c r="AH62" i="4"/>
  <c r="AH63" i="4"/>
  <c r="AH64" i="4"/>
  <c r="AH70" i="4"/>
  <c r="AH71" i="4"/>
  <c r="AH72" i="4"/>
  <c r="AH73" i="4"/>
  <c r="AH79" i="4"/>
  <c r="AH74" i="4"/>
  <c r="AC80" i="4"/>
  <c r="AH4" i="4"/>
  <c r="AH26" i="4"/>
  <c r="AA27" i="4"/>
  <c r="AH6" i="4"/>
  <c r="AG80" i="4"/>
  <c r="AH77" i="4"/>
  <c r="AH55" i="4"/>
  <c r="AG130" i="4"/>
  <c r="AI7" i="4" l="1"/>
  <c r="AJ114" i="4"/>
  <c r="AI58" i="4"/>
  <c r="AI114" i="4"/>
  <c r="AG119" i="4"/>
  <c r="AJ112" i="4"/>
  <c r="K12" i="2"/>
  <c r="K82" i="2"/>
  <c r="AJ7" i="4"/>
  <c r="AD119" i="4"/>
  <c r="AJ58" i="4"/>
  <c r="AI112" i="4"/>
  <c r="AI60" i="4"/>
  <c r="AJ60" i="4"/>
  <c r="AJ9" i="4"/>
  <c r="AI9" i="4"/>
  <c r="AD130" i="4"/>
  <c r="K155" i="2"/>
  <c r="AG15" i="4"/>
  <c r="AH130" i="4"/>
  <c r="AD69" i="4"/>
  <c r="AH80" i="4"/>
  <c r="AI55" i="4" s="1"/>
  <c r="K77" i="2" s="1"/>
  <c r="AD15" i="4"/>
  <c r="AH27" i="4"/>
  <c r="AI4" i="4" s="1"/>
  <c r="K7" i="2" s="1"/>
  <c r="AG69" i="4"/>
  <c r="AD80" i="4"/>
  <c r="AD27" i="4"/>
  <c r="AI109" i="4" l="1"/>
  <c r="K150" i="2" s="1"/>
  <c r="AJ109" i="4"/>
  <c r="M152" i="2" s="1"/>
  <c r="AJ55" i="4"/>
  <c r="M79" i="2" s="1"/>
  <c r="N79" i="2" s="1"/>
  <c r="AJ4" i="4"/>
  <c r="AK109" i="4" l="1"/>
  <c r="M153" i="2" s="1"/>
  <c r="AK55" i="4"/>
  <c r="M80" i="2" s="1"/>
  <c r="N80" i="2" s="1"/>
  <c r="AK4" i="4"/>
  <c r="M10" i="2" s="1"/>
  <c r="N10" i="2" s="1"/>
  <c r="M9" i="2"/>
  <c r="N9" i="2" s="1"/>
  <c r="AA152" i="4" l="1"/>
  <c r="AA151" i="4"/>
  <c r="AA150" i="4"/>
  <c r="AA149" i="4"/>
  <c r="AA148" i="4"/>
  <c r="AA147" i="4"/>
  <c r="AF147" i="4" s="1"/>
  <c r="AA146" i="4"/>
  <c r="AA145" i="4"/>
  <c r="AA144" i="4"/>
  <c r="AA143" i="4"/>
  <c r="AA142" i="4"/>
  <c r="AA141" i="4"/>
  <c r="AA140" i="4"/>
  <c r="AA139" i="4"/>
  <c r="AA138" i="4"/>
  <c r="AF138" i="4" s="1"/>
  <c r="AA137" i="4"/>
  <c r="AA136" i="4"/>
  <c r="AF136" i="4" s="1"/>
  <c r="AA135" i="4"/>
  <c r="AA134" i="4"/>
  <c r="AA133" i="4"/>
  <c r="AA103" i="4"/>
  <c r="AA102" i="4"/>
  <c r="AA101" i="4"/>
  <c r="AA100" i="4"/>
  <c r="AA99" i="4"/>
  <c r="AA98" i="4"/>
  <c r="AA97" i="4"/>
  <c r="AA96" i="4"/>
  <c r="AA95" i="4"/>
  <c r="AA94" i="4"/>
  <c r="AA93" i="4"/>
  <c r="AA92" i="4"/>
  <c r="AA91" i="4"/>
  <c r="AA90" i="4"/>
  <c r="AA89" i="4"/>
  <c r="AA88" i="4"/>
  <c r="AA87" i="4"/>
  <c r="AA86" i="4"/>
  <c r="AA85" i="4"/>
  <c r="AA84" i="4"/>
  <c r="AF84" i="4" s="1"/>
  <c r="AA49" i="4"/>
  <c r="AA48" i="4"/>
  <c r="AF48" i="4" s="1"/>
  <c r="AA47" i="4"/>
  <c r="AA46" i="4"/>
  <c r="AA45" i="4"/>
  <c r="AF45" i="4" s="1"/>
  <c r="AA44" i="4"/>
  <c r="AA43" i="4"/>
  <c r="AF43" i="4" s="1"/>
  <c r="AA42" i="4"/>
  <c r="AA41" i="4"/>
  <c r="AF41" i="4" s="1"/>
  <c r="AA40" i="4"/>
  <c r="AA39" i="4"/>
  <c r="AF39" i="4" s="1"/>
  <c r="AA38" i="4"/>
  <c r="AA37" i="4"/>
  <c r="AF37" i="4" s="1"/>
  <c r="AA36" i="4"/>
  <c r="AA35" i="4"/>
  <c r="AF35" i="4" s="1"/>
  <c r="AA34" i="4"/>
  <c r="AA33" i="4"/>
  <c r="AF33" i="4" s="1"/>
  <c r="AA32" i="4"/>
  <c r="AA31" i="4"/>
  <c r="AA30" i="4"/>
  <c r="AF30" i="4" s="1"/>
  <c r="AE92" i="4" l="1"/>
  <c r="AF92" i="4"/>
  <c r="AC89" i="4"/>
  <c r="AF89" i="4"/>
  <c r="AE90" i="4"/>
  <c r="AF90" i="4"/>
  <c r="AE88" i="4"/>
  <c r="AF88" i="4"/>
  <c r="AE91" i="4"/>
  <c r="AF91" i="4"/>
  <c r="AE85" i="4"/>
  <c r="AF85" i="4"/>
  <c r="AC87" i="4"/>
  <c r="AF87" i="4"/>
  <c r="AE86" i="4"/>
  <c r="AF86" i="4"/>
  <c r="AD32" i="4"/>
  <c r="AF32" i="4"/>
  <c r="AE34" i="4"/>
  <c r="AF34" i="4"/>
  <c r="AD36" i="4"/>
  <c r="AF36" i="4"/>
  <c r="AD31" i="4"/>
  <c r="AF31" i="4"/>
  <c r="AE140" i="4"/>
  <c r="AF140" i="4"/>
  <c r="AE139" i="4"/>
  <c r="AF139" i="4"/>
  <c r="AD137" i="4"/>
  <c r="AF137" i="4"/>
  <c r="AE135" i="4"/>
  <c r="AF135" i="4"/>
  <c r="AE134" i="4"/>
  <c r="AF134" i="4"/>
  <c r="AD133" i="4"/>
  <c r="AF133" i="4"/>
  <c r="AD47" i="4"/>
  <c r="AF47" i="4"/>
  <c r="AD49" i="4"/>
  <c r="AF49" i="4"/>
  <c r="AE96" i="4"/>
  <c r="AF96" i="4"/>
  <c r="AE98" i="4"/>
  <c r="AF98" i="4"/>
  <c r="AE100" i="4"/>
  <c r="AF100" i="4"/>
  <c r="AE102" i="4"/>
  <c r="AF102" i="4"/>
  <c r="AE146" i="4"/>
  <c r="AF146" i="4"/>
  <c r="AE148" i="4"/>
  <c r="AF148" i="4"/>
  <c r="AE150" i="4"/>
  <c r="AF150" i="4"/>
  <c r="AE152" i="4"/>
  <c r="AF152" i="4"/>
  <c r="AD40" i="4"/>
  <c r="AF40" i="4"/>
  <c r="AD42" i="4"/>
  <c r="AF42" i="4"/>
  <c r="AD44" i="4"/>
  <c r="AF44" i="4"/>
  <c r="AD46" i="4"/>
  <c r="AF46" i="4"/>
  <c r="AE97" i="4"/>
  <c r="AF97" i="4"/>
  <c r="AE99" i="4"/>
  <c r="AF99" i="4"/>
  <c r="AE101" i="4"/>
  <c r="AF101" i="4"/>
  <c r="AE103" i="4"/>
  <c r="AF103" i="4"/>
  <c r="AC149" i="4"/>
  <c r="AF149" i="4"/>
  <c r="AC151" i="4"/>
  <c r="AF151" i="4"/>
  <c r="AE141" i="4"/>
  <c r="AF141" i="4"/>
  <c r="AE143" i="4"/>
  <c r="AF143" i="4"/>
  <c r="AE145" i="4"/>
  <c r="AF145" i="4"/>
  <c r="AE142" i="4"/>
  <c r="AF142" i="4"/>
  <c r="AE144" i="4"/>
  <c r="AF144" i="4"/>
  <c r="AE93" i="4"/>
  <c r="AF93" i="4"/>
  <c r="AE95" i="4"/>
  <c r="AF95" i="4"/>
  <c r="AE94" i="4"/>
  <c r="AF94" i="4"/>
  <c r="AD38" i="4"/>
  <c r="AF38" i="4"/>
  <c r="AB143" i="4"/>
  <c r="AB86" i="4"/>
  <c r="AB90" i="4"/>
  <c r="AB97" i="4"/>
  <c r="AB30" i="4"/>
  <c r="AB101" i="4"/>
  <c r="AB134" i="4"/>
  <c r="AB139" i="4"/>
  <c r="AB147" i="4"/>
  <c r="AB34" i="4"/>
  <c r="AB94" i="4"/>
  <c r="AB95" i="4"/>
  <c r="AB99" i="4"/>
  <c r="AB103" i="4"/>
  <c r="AB141" i="4"/>
  <c r="AB145" i="4"/>
  <c r="AB84" i="4"/>
  <c r="AB92" i="4"/>
  <c r="AB96" i="4"/>
  <c r="AB98" i="4"/>
  <c r="AB100" i="4"/>
  <c r="AB102" i="4"/>
  <c r="AB133" i="4"/>
  <c r="AB135" i="4"/>
  <c r="AB140" i="4"/>
  <c r="AB142" i="4"/>
  <c r="AB144" i="4"/>
  <c r="AB146" i="4"/>
  <c r="AA104" i="4"/>
  <c r="AA161" i="4" s="1"/>
  <c r="AB85" i="4"/>
  <c r="AB88" i="4"/>
  <c r="AB91" i="4"/>
  <c r="AB93" i="4"/>
  <c r="AE37" i="4"/>
  <c r="AB37" i="4"/>
  <c r="AE39" i="4"/>
  <c r="AB39" i="4"/>
  <c r="AE41" i="4"/>
  <c r="AB41" i="4"/>
  <c r="AE43" i="4"/>
  <c r="AB43" i="4"/>
  <c r="AE45" i="4"/>
  <c r="AB45" i="4"/>
  <c r="AE48" i="4"/>
  <c r="AB48" i="4"/>
  <c r="AA50" i="4"/>
  <c r="AA160" i="4" s="1"/>
  <c r="AD30" i="4"/>
  <c r="AE31" i="4"/>
  <c r="AB31" i="4"/>
  <c r="AE32" i="4"/>
  <c r="AB32" i="4"/>
  <c r="AD37" i="4"/>
  <c r="AD39" i="4"/>
  <c r="AD41" i="4"/>
  <c r="AD43" i="4"/>
  <c r="AD45" i="4"/>
  <c r="AD48" i="4"/>
  <c r="AE137" i="4"/>
  <c r="AB137" i="4"/>
  <c r="AE36" i="4"/>
  <c r="AB36" i="4"/>
  <c r="AE38" i="4"/>
  <c r="AB38" i="4"/>
  <c r="AE40" i="4"/>
  <c r="AB40" i="4"/>
  <c r="AE42" i="4"/>
  <c r="AB42" i="4"/>
  <c r="AE44" i="4"/>
  <c r="AB44" i="4"/>
  <c r="AE46" i="4"/>
  <c r="AB46" i="4"/>
  <c r="AE47" i="4"/>
  <c r="AB47" i="4"/>
  <c r="AE49" i="4"/>
  <c r="AB49" i="4"/>
  <c r="AD34" i="4"/>
  <c r="AD84" i="4"/>
  <c r="AD85" i="4"/>
  <c r="AD86" i="4"/>
  <c r="AD88" i="4"/>
  <c r="AD90" i="4"/>
  <c r="AD91" i="4"/>
  <c r="AD92" i="4"/>
  <c r="AD93" i="4"/>
  <c r="AD94" i="4"/>
  <c r="AD95" i="4"/>
  <c r="AD96" i="4"/>
  <c r="AD97" i="4"/>
  <c r="AD98" i="4"/>
  <c r="AD99" i="4"/>
  <c r="AD100" i="4"/>
  <c r="AD101" i="4"/>
  <c r="AD102" i="4"/>
  <c r="AD103" i="4"/>
  <c r="AD134" i="4"/>
  <c r="AD135" i="4"/>
  <c r="AD139" i="4"/>
  <c r="AD140" i="4"/>
  <c r="AD141" i="4"/>
  <c r="AD142" i="4"/>
  <c r="AD143" i="4"/>
  <c r="AD144" i="4"/>
  <c r="AD145" i="4"/>
  <c r="AD146" i="4"/>
  <c r="AD147" i="4"/>
  <c r="AC33" i="4"/>
  <c r="AE33" i="4"/>
  <c r="AC35" i="4"/>
  <c r="AE35" i="4"/>
  <c r="AD136" i="4"/>
  <c r="AB136" i="4"/>
  <c r="AE136" i="4"/>
  <c r="AD138" i="4"/>
  <c r="AB138" i="4"/>
  <c r="AE138" i="4"/>
  <c r="AC30" i="4"/>
  <c r="AE30" i="4"/>
  <c r="AC31" i="4"/>
  <c r="AC32" i="4"/>
  <c r="AB33" i="4"/>
  <c r="AD33" i="4"/>
  <c r="AC34" i="4"/>
  <c r="AB35" i="4"/>
  <c r="AD35" i="4"/>
  <c r="AC36" i="4"/>
  <c r="AC37" i="4"/>
  <c r="AC38" i="4"/>
  <c r="AC39" i="4"/>
  <c r="AC40" i="4"/>
  <c r="AC41" i="4"/>
  <c r="AC42" i="4"/>
  <c r="AC43" i="4"/>
  <c r="AC44" i="4"/>
  <c r="AC45" i="4"/>
  <c r="AC46" i="4"/>
  <c r="AC47" i="4"/>
  <c r="AC48" i="4"/>
  <c r="AC49" i="4"/>
  <c r="AD87" i="4"/>
  <c r="AB87" i="4"/>
  <c r="AE87" i="4"/>
  <c r="AD89" i="4"/>
  <c r="AB89" i="4"/>
  <c r="AE89" i="4"/>
  <c r="AA153" i="4"/>
  <c r="AA162" i="4" s="1"/>
  <c r="AC136" i="4"/>
  <c r="AC138" i="4"/>
  <c r="AD148" i="4"/>
  <c r="AB148" i="4"/>
  <c r="AC148" i="4"/>
  <c r="AD150" i="4"/>
  <c r="AB150" i="4"/>
  <c r="AC150" i="4"/>
  <c r="AD152" i="4"/>
  <c r="AB152" i="4"/>
  <c r="AC152" i="4"/>
  <c r="AC84" i="4"/>
  <c r="AE84" i="4"/>
  <c r="AC85" i="4"/>
  <c r="AC86" i="4"/>
  <c r="AC88" i="4"/>
  <c r="AC90" i="4"/>
  <c r="AC91" i="4"/>
  <c r="AC92" i="4"/>
  <c r="AC93" i="4"/>
  <c r="AC94" i="4"/>
  <c r="AC95" i="4"/>
  <c r="AC96" i="4"/>
  <c r="AC97" i="4"/>
  <c r="AC98" i="4"/>
  <c r="AC99" i="4"/>
  <c r="AC100" i="4"/>
  <c r="AC101" i="4"/>
  <c r="AC102" i="4"/>
  <c r="AC103" i="4"/>
  <c r="AC133" i="4"/>
  <c r="AE133" i="4"/>
  <c r="AC134" i="4"/>
  <c r="AC135" i="4"/>
  <c r="AC137" i="4"/>
  <c r="AC139" i="4"/>
  <c r="AC140" i="4"/>
  <c r="AC141" i="4"/>
  <c r="AC142" i="4"/>
  <c r="AC143" i="4"/>
  <c r="AC144" i="4"/>
  <c r="AC145" i="4"/>
  <c r="AC146" i="4"/>
  <c r="AC147" i="4"/>
  <c r="AE147" i="4"/>
  <c r="AD149" i="4"/>
  <c r="AB149" i="4"/>
  <c r="AE149" i="4"/>
  <c r="AD151" i="4"/>
  <c r="AB151" i="4"/>
  <c r="AE151" i="4"/>
  <c r="AA163" i="4" l="1"/>
  <c r="K222" i="2" s="1"/>
  <c r="AF153" i="4"/>
  <c r="AF104" i="4"/>
  <c r="AF50" i="4"/>
  <c r="AH30" i="4"/>
  <c r="AF160" i="4" s="1"/>
  <c r="AI30" i="4"/>
  <c r="AG160" i="4" s="1"/>
  <c r="AE104" i="4"/>
  <c r="AE50" i="4"/>
  <c r="AD50" i="4"/>
  <c r="AI133" i="4"/>
  <c r="AG162" i="4" s="1"/>
  <c r="AD104" i="4"/>
  <c r="AB104" i="4"/>
  <c r="AI86" i="4" s="1"/>
  <c r="AD153" i="4"/>
  <c r="AB50" i="4"/>
  <c r="AI32" i="4" s="1"/>
  <c r="AB153" i="4"/>
  <c r="AH133" i="4"/>
  <c r="AF162" i="4" s="1"/>
  <c r="AC153" i="4"/>
  <c r="AI84" i="4"/>
  <c r="AC50" i="4"/>
  <c r="AE153" i="4"/>
  <c r="AC104" i="4"/>
  <c r="AH84" i="4"/>
  <c r="AF161" i="4" s="1"/>
  <c r="K184" i="2"/>
  <c r="K111" i="2"/>
  <c r="K38" i="2"/>
  <c r="AI35" i="4" l="1"/>
  <c r="M44" i="2"/>
  <c r="N44" i="2" s="1"/>
  <c r="AI138" i="4"/>
  <c r="M190" i="2"/>
  <c r="N190" i="2" s="1"/>
  <c r="AI89" i="4"/>
  <c r="M117" i="2"/>
  <c r="N117" i="2" s="1"/>
  <c r="AI137" i="4"/>
  <c r="AD162" i="4"/>
  <c r="AI136" i="4"/>
  <c r="AC162" i="4"/>
  <c r="AI135" i="4"/>
  <c r="AB162" i="4"/>
  <c r="AI87" i="4"/>
  <c r="AC161" i="4"/>
  <c r="AB161" i="4"/>
  <c r="AI88" i="4"/>
  <c r="AD161" i="4"/>
  <c r="AI33" i="4"/>
  <c r="AC160" i="4"/>
  <c r="AB160" i="4"/>
  <c r="AI34" i="4"/>
  <c r="AD160" i="4"/>
  <c r="M114" i="2"/>
  <c r="N114" i="2" s="1"/>
  <c r="AG161" i="4"/>
  <c r="AG163" i="4" s="1"/>
  <c r="D225" i="2" s="1"/>
  <c r="AF163" i="4"/>
  <c r="M187" i="2"/>
  <c r="N187" i="2" s="1"/>
  <c r="M41" i="2"/>
  <c r="N41" i="2" s="1"/>
  <c r="M40" i="2"/>
  <c r="N40" i="2" s="1"/>
  <c r="AE162" i="4" l="1"/>
  <c r="AC163" i="4"/>
  <c r="AD163" i="4"/>
  <c r="M43" i="2"/>
  <c r="N43" i="2" s="1"/>
  <c r="M189" i="2"/>
  <c r="N189" i="2" s="1"/>
  <c r="M116" i="2"/>
  <c r="N116" i="2" s="1"/>
  <c r="M113" i="2"/>
  <c r="N113" i="2" s="1"/>
  <c r="AE161" i="4"/>
  <c r="G225" i="2"/>
  <c r="AB163" i="4"/>
  <c r="AE160" i="4"/>
  <c r="M186" i="2"/>
  <c r="N186" i="2" s="1"/>
  <c r="AE163" i="4" l="1"/>
  <c r="D224" i="2" s="1"/>
  <c r="G224" i="2" l="1"/>
  <c r="N152" i="2"/>
  <c r="N153" i="2" l="1"/>
</calcChain>
</file>

<file path=xl/sharedStrings.xml><?xml version="1.0" encoding="utf-8"?>
<sst xmlns="http://schemas.openxmlformats.org/spreadsheetml/2006/main" count="292" uniqueCount="135">
  <si>
    <t>DATUM : ../../….</t>
  </si>
  <si>
    <t>Identificatie van "risicofactoren"</t>
  </si>
  <si>
    <t>I. Identificatie van "risicofactoren"</t>
  </si>
  <si>
    <t>Factoren die ervoor kunnen zorgen dat het risico toeneemt</t>
  </si>
  <si>
    <t>Relevantie</t>
  </si>
  <si>
    <t>De klant woont, heeft effectief persoonlijke banden of oefent zijn hoofdactiviteiten uit: 
- in België
- in één van de lidstaten van de EER</t>
  </si>
  <si>
    <t>De klant woont, heeft effectief persoonlijke banden of oefent zijn hoofdactiviteiten uit in een derde land met een hoog risico</t>
  </si>
  <si>
    <t>De klant woont, heeft effectief persoonlijke banden of voert zijn hoofdactiviteiten uit in een land met een efficiënt systeem in de strijd tegen WG/FT</t>
  </si>
  <si>
    <t>De klant woont, heeft effectief persoonlijke banden of voert zijn hoofdactiviteiten uit in een land (dat wordt geïdentificeerd door geloofwaardige bronnen, zoals wederzijdse evaluaties, gedetailleerde evaluatierapporten of gepubliceerde vervolgrapporten) waar er geen efficiënte systemen zijn inzake de bestrijding van WG/FT.</t>
  </si>
  <si>
    <t>De klant woont, heeft effectief persoonlijke banden of voert zijn hoofdactiviteiten uit in een derde land dat, volgens geloofwaardige bronnen (bv. wederzijdse evaluaties, gedetailleerd evaluatierapport, gepubliceerde follow-up rapporten) vereisten oplegt inzake de bestrijding van WG/FT overeenkomstig de herziene FATF-aanbevelingen en die zorgen voor een effectieve implementatie van deze vereisten</t>
  </si>
  <si>
    <t>De klant woont, heeft effectief persoonlijke banden of voert zijn hoofdactiviteiten uit in een land dat onderhevig is aan sancties, embargo's of andere soortgelijke maatregelen die bijvoorbeeld worden opgelegd door de Europese Unie of de Verenigde Naties</t>
  </si>
  <si>
    <t>De klant woont, heeft effectief persoonlijke banden of voert zijn hoofdactiviteiten uit in een derde land dat door geloofwaardige bronnen wordt aanzien met een aanzienlijk niveau van corruptie of andere criminele activiteiten</t>
  </si>
  <si>
    <t xml:space="preserve">De klant woont, heeft effectief persoonlijke banden of voert zijn belangrijkste activiteiten uit in een derde land dat door geloofwaardige bronnen wordt aanzien met een laag niveau van corruptie of andere criminele activiteiten </t>
  </si>
  <si>
    <t xml:space="preserve">De klant woont, heeft effectief persoonlijke banden of voert zijn hoofdactiviteiten uit in een derde land dat terroristische activiteiten financiert of ondersteunt of op wiens grondgebied terroristische organisaties aanwezig zijn </t>
  </si>
  <si>
    <t>De klant heeft een band (door de zakenrelatie zelf of door de transacties) met een derde land dat als een "belastingparadijs" wordt beschouwd</t>
  </si>
  <si>
    <t xml:space="preserve">De klant is een rechtspersoon die:
- een structuur zonder rechtspersoonlijkheid heeft zoals trusts, fiducieën, feitelijke verenigingen, gewone commanditaire vennootschappen... 
- een vennootschap waarvan het kapitaal in handen is van gevolmachtigde aandeelhouders ("nominee shareholders) en/of vertegenwoordigd wordt door aandelen aan toonder
- een onderneming waarvan de eigendomsstructuur ongebruikelijk of overdreven complex lijkt gezien de aard van haar activiteiten
- een non-profit organisatie (VZW, ...) </t>
  </si>
  <si>
    <t>De klant is een rechtspersoon die : 
- een beursgenoteerde vennootschap die onderworpen is aan informatievereisten dewelke de verplichting omvat om toereikende transparantie betreffende de uiteindelijke begunstigden, of een dochtervennootschap die een  meerderheidsbelang heeft in die onderneming, te garanderen                      
- een kredietinstelling of financiële instelling die onderworpen is aan de verplichtingen inzake de bestrijding van WG/FT en onder toezicht staat overeenkomstig de (EU) richtlijn 2015/849
- een overheid of overheidsbedrijf van een land of gebied van de EER</t>
  </si>
  <si>
    <t>De klant, de gevolmachtigde van de klant of zijn uiteindelijke begunstigde is een PPP, een familielid van een PPP of iemand waarvan gekend is dat ze naaste geassocieerden zijn.</t>
  </si>
  <si>
    <t>De zakelijke relatie met uw klant vindt plaats in ongebruikelijke omstandigheden (voorbeeld: onverklaarde geografische afstand)</t>
  </si>
  <si>
    <t>Risicobeoordeling</t>
  </si>
  <si>
    <t>II. Evaluatie van uw geïdentificeerde risico's</t>
  </si>
  <si>
    <t>Combinaties</t>
  </si>
  <si>
    <t>Risiconiveau</t>
  </si>
  <si>
    <t>Verantwoording</t>
  </si>
  <si>
    <t>Factoren die ervoor kunnen zorgen dat het risico afneemt</t>
  </si>
  <si>
    <t>2. Kenmerken van mijn activiteiten</t>
  </si>
  <si>
    <t>LAAG</t>
  </si>
  <si>
    <t>STANDAARD</t>
  </si>
  <si>
    <t>HOOG</t>
  </si>
  <si>
    <t>Relevant</t>
  </si>
  <si>
    <t>Niet relevant</t>
  </si>
  <si>
    <t>standaard risico</t>
  </si>
  <si>
    <t>laag risico</t>
  </si>
  <si>
    <t>hoog risico</t>
  </si>
  <si>
    <t>Totaal</t>
  </si>
  <si>
    <t>#verhogend</t>
  </si>
  <si>
    <t>#verlagend</t>
  </si>
  <si>
    <t>AANTAL</t>
  </si>
  <si>
    <t>niet geëvalueerd</t>
  </si>
  <si>
    <t>verantwoording</t>
  </si>
  <si>
    <t>verantwoord=ja</t>
  </si>
  <si>
    <t>verantwoord=nee</t>
  </si>
  <si>
    <t>Definitie/Uitleg van de onderstreepte termen                                                                                                                                                                                                                                                                                                                         (De hieronder gebruikte termen die niet specifiek zijn gedefinieerd, hebben hun betekenis die eraan wordt gegeven door de wet van 18 september 2017)</t>
  </si>
  <si>
    <t>Uiteindelijke begunstigde
de persoon zoals gedefinieerd in artikel 4,27° van de wet van 18 september 2017.
Voor meer informatie raden wij aan het commentaar bij artikel 23 van de toelichting van de wet van 18 september 2017 (pagina's 99 en volgende) te raadplegen.</t>
  </si>
  <si>
    <t>Landen die onderhevig zijn aan sancties, embargo's of andere soortgelijke maatregelen die worden opgelegd door bijvoorbeeld de Europese Unie of de Verenigde Naties.
U kunt hiervoor de website van de CFI raadplegen: http://www.ctif-cfi.be/website/index.php?option=com_content&amp;view=article&amp;id=66&amp;Itemid=89&amp;lang=nl en de website van de FOD Financiën: https://financien.belgium.be/nl/thesaurie/financiele-sancties</t>
  </si>
  <si>
    <t xml:space="preserve">Belastingparadijs
Een staat zonder of met een lage belasting in de zin van artikel 39 van de wet van 18 september 2017, dat wil zeggen een staat die is opgenomen in de lijst bedoeld in artikel 179 van het koninklijk uitvoeringsbesluit van de CIR zoals laatstleden gewijzigd door het koninklijk besluit van 01/03/2016 (http://www.etaamb.be/nl/koninklijk-besluit-van-01-maart-2016_n2016003097.html)
</t>
  </si>
  <si>
    <t xml:space="preserve">een natuurlijk persoon die een prominente publieke functie bekleedt of bekleed heeft, en met name :
a) staatshoofden, regeringsleiders, ministers en staatssecretarissen;
b) parlementsleden of leden van soortgelijke wetgevende organen;
c) leden van bestuurslichamen van politieke partijen;
d) leden van hooggerechtshoven, grondwettelijke hoven of van andere hoge rechterlijke instanties, met inbegrip van administratieve rechterlijke instanties, die arresten wijzen waartegen geen beroep openstaat, behalve in uitzonderlijke omstandigheden;
e) leden van rekenkamers of van raden van bestuur van centrale banken;
f) ambassadeurs, consuls, zaakgelastigden en hoge officieren van de strijdkrachten;
g) leden van het leidinggevend, toezichthoudend of bestuurslichaam van overheidsbedrijven;
h) bestuurders, plaatsvervangend bestuurders en leden van de raad van bestuur of bekleders van een gelijkwaardige functie bij een internationale organisatie;
</t>
  </si>
  <si>
    <t>Terug naar algemene risicobeoordeling</t>
  </si>
  <si>
    <t>DASHBOARD "MIJN ALGEMENE RISICOBEOORDELING"</t>
  </si>
  <si>
    <t>Kenmerken van mijn klanten</t>
  </si>
  <si>
    <t>a.</t>
  </si>
  <si>
    <t>Antwoorden</t>
  </si>
  <si>
    <t>aantal risicofactoren</t>
  </si>
  <si>
    <t>aantal risicofactoren specifiek voor uw organisatie</t>
  </si>
  <si>
    <t>b.</t>
  </si>
  <si>
    <t>Relevantie van risicofactoren</t>
  </si>
  <si>
    <t>c</t>
  </si>
  <si>
    <t>Evaluatie van uw risico's</t>
  </si>
  <si>
    <t>aantal geïdentificeerde combinaties</t>
  </si>
  <si>
    <t>factoren die het risico verhogen</t>
  </si>
  <si>
    <t>factoren die het risico verlagen</t>
  </si>
  <si>
    <t>Kenmerken van mijn activiteiten</t>
  </si>
  <si>
    <t>4.</t>
  </si>
  <si>
    <t>3.</t>
  </si>
  <si>
    <t>2.</t>
  </si>
  <si>
    <t>1.</t>
  </si>
  <si>
    <t>Algemene risicobeoordeling van mijn kantoor</t>
  </si>
  <si>
    <t>De tabel "Mijn algemene risicobeoordeling" is bedoeld om u te helpen de algemene WG/FT-risicobeoordeling van uw kantoor te realiseren.  Deze tabel hoeft niet verplicht gebruikt te worden.  Indien u het gebruikt moet het indien nodig worden aangepast, rekening houdend met de specifieke kenmerken van uw activiteit. In elk geval moet u op basis van documenten kunnen aantonen dat uw benadering voldoet aan de vereisten van de wet van 18 september 2017.</t>
  </si>
  <si>
    <t>Uitwerken van structuren zonder rechtspersoonlijkheid zoals trust, fiducieën, feiteleijke verenigingen, ...</t>
  </si>
  <si>
    <t>Non-profitorganisaties, oprichtingen - statuten.</t>
  </si>
  <si>
    <t>1. Kenmerken van mijn cliënteel (klanten, lasthebbers, uiteindelijke begunstigden)</t>
  </si>
  <si>
    <t>Boekhouding van cliënteel met risicoactiviteit en zakenrelaties in risicolanden.</t>
  </si>
  <si>
    <t>Fusies en splitsingen - complexe structuren met vennootschappen ook buiten de EER.</t>
  </si>
  <si>
    <t>Fiscale aangiften PB in Belgë of EER + fiscaal advies.</t>
  </si>
  <si>
    <t>Aangifte vennootschapsbelasting Belgische vennootschappen + fiscaal advies.</t>
  </si>
  <si>
    <t>Boekhouding eenmanszaken en vennootschappen België + EER + opmaken jaarrekeningen.</t>
  </si>
  <si>
    <t>Fusies en splitsingen - transparante structuren België + EER.</t>
  </si>
  <si>
    <t>Audit van structuren met vennootschappen ook buiten de EER.</t>
  </si>
  <si>
    <t>Financiële planning en budgettering.</t>
  </si>
  <si>
    <t>Audit Belgische vennootschappen + EER.</t>
  </si>
  <si>
    <t>Deze lijst is niet exhaustief en moet vervolledigd of ingevuld worden rekening houdend met de risicofactoren die als relevant worden beschouwd.</t>
  </si>
  <si>
    <t>Uw activiteit wordt gedeeltelijk of volledig uitgeoefend in een derde land dat geassocieerd wordt met een hoger WG/FT-risico.</t>
  </si>
  <si>
    <t>Uw activiteit is beperkt tot het grondgebied van België of een derde land met een lager WG/FT-risico.</t>
  </si>
  <si>
    <t>Globaal overzicht</t>
  </si>
  <si>
    <t>Geografische gebieden betreffende mijn activiteit</t>
  </si>
  <si>
    <t>aantal geïdentificeerde risico's (combinaties)</t>
  </si>
  <si>
    <t>NOG TE EVALUEREN</t>
  </si>
  <si>
    <t>VERANTWOORD</t>
  </si>
  <si>
    <t>NOG TE VERANTWOORDEN</t>
  </si>
  <si>
    <t>Geografische gebieden</t>
  </si>
  <si>
    <t>Klanten</t>
  </si>
  <si>
    <t>Activiteiten</t>
  </si>
  <si>
    <t>Risicoverhogend</t>
  </si>
  <si>
    <t>relevantie</t>
  </si>
  <si>
    <t>beide cellen ingevuld</t>
  </si>
  <si>
    <t>Risicoverlagend</t>
  </si>
  <si>
    <t>Aantal beoordeeld</t>
  </si>
  <si>
    <t>Nog te beoordelen</t>
  </si>
  <si>
    <t>enkel relevantie ingevuld</t>
  </si>
  <si>
    <t xml:space="preserve">aantal combinaties waarvoor het risiconiveau verantwoord is </t>
  </si>
  <si>
    <t xml:space="preserve">aantal combinaties waarvoor het risiconiveau niet verantwoord is </t>
  </si>
  <si>
    <t>aantal combinaties waarvoor het risiconiveau geëvalueerd is</t>
  </si>
  <si>
    <t>aantal combinaties waarvoor het risiconiveau niet geëvalueerd is</t>
  </si>
  <si>
    <t>aantal risicofactoren "volledig ingevuld"</t>
  </si>
  <si>
    <t>aantal risicofactoren "onvolledig/onjuist ingevuld"</t>
  </si>
  <si>
    <t>Overzicht risico's per categorie</t>
  </si>
  <si>
    <t>aantal lage risico's</t>
  </si>
  <si>
    <t>aantal standaard risico's</t>
  </si>
  <si>
    <t>aantal hoge risico's</t>
  </si>
  <si>
    <r>
      <rPr>
        <b/>
        <u/>
        <sz val="11"/>
        <color theme="1"/>
        <rFont val="Calibri"/>
        <family val="2"/>
        <scheme val="minor"/>
      </rPr>
      <t>I. Identificatie van de risicofactoren</t>
    </r>
    <r>
      <rPr>
        <b/>
        <sz val="11"/>
        <color theme="1"/>
        <rFont val="Calibri"/>
        <family val="2"/>
        <scheme val="minor"/>
      </rPr>
      <t xml:space="preserve">
U identificeert de risico's van WG/FT waaraan u wordt blootgesteld rekening houdend met uw activiteit en de activiteiten van uw cliënteel. 
Om dit te doen zijn de onderstaande tabellen onderverdeeld per risicocategorie (klanten, activiteiten en geografische gebieden); elke tabel bevat een lijst met risicofactoren die kunnen bijdragen tot het verhogen of verlagen van uw risiconiveau WG/FT. De opgenomen risicofactoren zijn niet noodzakelijk exhaustief, het is daarom raadzaam om elke tabel te vervolledigen met de risicofactoren die relevant zijn voor uw activiteit en die niet in deze tabellen zijn opgenomen.
</t>
    </r>
    <r>
      <rPr>
        <b/>
        <u/>
        <sz val="11"/>
        <color theme="1"/>
        <rFont val="Calibri"/>
        <family val="2"/>
        <scheme val="minor"/>
      </rPr>
      <t>II. Beoordeling van geïdentificeerde risicofactoren</t>
    </r>
    <r>
      <rPr>
        <b/>
        <sz val="11"/>
        <color theme="1"/>
        <rFont val="Calibri"/>
        <family val="2"/>
        <scheme val="minor"/>
      </rPr>
      <t xml:space="preserve">
In elke tabel die wordt verstrekt voor de beoordeling van de geïdentificeerde risico's die samenhangen met de risicofactoren (klanten, activiteiten en geografische gebieden), groepeert u verschillende risicofactoren waarvan de combinatie overeenkomt met uw activiteit.  
Vervolgens koppelt u een risiconiveau aan elke situatie (bijvoorbeeld: laag, standaard, hoog). 
U houdt ten minste rekening met de variabelen waarnaar wordt verwezen in bijlage I van de wet van 18 september 2017 (het doel van de relatie, de omvang van de gesloten transacties en de regelmaat of duur van de zakelijke relatie).  U houdt eveneens rekening met  andere factoren die van invloed kunnen zijn op uw beoordeling, zie bijlage II en III van de wet van 18 september 2017.  U rechtvaardigt vervolgens uw beoordeling van het risiconiveau dat is gekoppeld aan elke situatie in de kolom « verantwoording ».</t>
    </r>
  </si>
  <si>
    <t>de klant is een rechtspersoon of juridische constructie die een vehikel is voor het aanhouden van persoonlijke activa</t>
  </si>
  <si>
    <t>De klant oefent een activiteit uit die geen risicosector is is en waar weinig of geen gebruik gemaakt wordt van geldverkeer in contanten</t>
  </si>
  <si>
    <t>klant wordt face to face geïdentificeerd en is UBO transparant</t>
  </si>
  <si>
    <t>uw activiteit wordt (gedeeltelijk) uitgeoefend in een derde land dat volgens geloofwaardige bronnen een laag niveau van corruptie of criminele activiteit heeft.</t>
  </si>
  <si>
    <t>uw activiteit wordt (gedeeltelijk) uitgeoefend in een derde land dat volgens geloofwaardige bronnen siginificante niveaus van corruptie of criminele activiteit heeft.</t>
  </si>
  <si>
    <t>uw activiteit wordt (gedeeltelijk) uitgeoefend in een derde land dat volgens geloofwaardige bronnen zoals wederzijdse beoordelingen, gedetailleerde evaluatierapporten of gepubliceerde follow-up rapporten, voorschriften inzake de bestrijding van WG/FT hebben die beantwoorden aan de herziene FAG-aanbevelingen en die voorschriften effectief ten uitvoer leggen.</t>
  </si>
  <si>
    <t xml:space="preserve">uw activiteit wordt (gedeeltelijk) uitgeoefend in een derde land dat volgens geloofwaardige bronnen zoals wederzijdse beoordelingen, gedetailleerde evaluatierapporten of gepubliceerde follow-up rapporten, aangemerkt wordt als een land zonder effectieve WG/FT-systemen. </t>
  </si>
  <si>
    <t>uw activiteit wordt (gedeeltelijk) uitgeoefend in een land waarvoor sancties, embargo's of soortgelijke maatregelen gelden die bv door de Europese Unie of de Verenigde Naties zijn uitgevaardigd.</t>
  </si>
  <si>
    <t>uw activiteit wordt (gedeeltelijk) uitgeoefend in een land dat financiering of ondersteuning verschaft voor terroristische activiteiten, of op het grondgebied waar als terroristisch aangemerkte organisaties actief zijn.</t>
  </si>
  <si>
    <t xml:space="preserve">Uw kantoor vestigt zakelijke relaties zonder de fysieke aanwezigheid van de partijen, zonder vergezeld te zijn van adequate garanties zoals bijvoorbeeld een elektronische handtekening, controles om fraude met betrekking tot identiteitsdiefstal te bestrijden
</t>
  </si>
  <si>
    <t xml:space="preserve">uw kantoor maakt gebruik van een tussenpersoon of klantenaanbrenger in ongebruikelijke omstandigheden (bv. een onverklaarbare geografische afstand) </t>
  </si>
  <si>
    <t xml:space="preserve">uw kantoor maakt nooit gebruik van een tussenpersoon of klantenaanbrenger in ongebruikelijke omstandigheden (bv. een onverklaarbare geografische afstand) </t>
  </si>
  <si>
    <t xml:space="preserve">Uw kantoor gaat nooit zakelijke relaties zonder de fysieke aanwezigheid van de partijen, en werkt altijd met face to face identificatie en transparantie inzake UBO's 
</t>
  </si>
  <si>
    <t>aanbieden van diensten of verrichtingen op afstand, zonder sommige garanties, zoals elektronische handtekeningen</t>
  </si>
  <si>
    <t>ontvangen van betalingen van onbekende of niet-verbonden derden</t>
  </si>
  <si>
    <t>aanbieden van diensten of verrichtingen die de anonimiteit bevorderen.</t>
  </si>
  <si>
    <t xml:space="preserve">De activiteit van uw klant wordt beschouwd als een risico inzake de bestrijding van WG/FT, bijvoorbeeld omdat deze activiteit gekend is dat er veel gebruikt gemaakt wordt van contant geld of blootgesteld is aan een hoog risico van corruptie </t>
  </si>
  <si>
    <t xml:space="preserve">Sectoren met een verhoogd risisco inzake WG/FT (zie nationale risiconalyse)
Handelaars in goud en edele metalen 
 Import-/Exportbedrijven 
 Juweliers en horlogemakers 
 Bedrijfsadviseurs en dienstverleners van beleggingsdiensten 
 Bouwbedrijven 
 Handelaars in tweedehandsvoertuigen 
 Diamantairs 
 Geldkoeriers (fysiek, grensoverschrijdend transport van contanten) 
 Makelaars 
 Handelaars in alcohol en tabak 
 Dienstverleners Horeca 
 Handelaars in telefoonkaarten en nachtwinkels 
 Wisselkantoren / betalingsinstellingen 
Cliënten met banden met landen met een hoog risico
</t>
  </si>
  <si>
    <t>Andere risicofactoren (specifiek voor uw kantor</t>
  </si>
  <si>
    <t>Andere risicofactoren (specifiek voor uw kantoort</t>
  </si>
  <si>
    <t>Andere risicofactoren (specifiek voor uw kantoor)</t>
  </si>
  <si>
    <t>aanbieden van nieuwe producten en nieuwe zakelijke praktijken, daaronder begrepen nieuwe leveringsmechanismen, en het gebruik van nieuwe of in ontwikkeling zijnde technologiën voor zowel nieuwe als reeds bestaande producten.</t>
  </si>
  <si>
    <t>3. Geografische gebieden betreffende mijn activiteit - gebruikte kanalen</t>
  </si>
  <si>
    <t xml:space="preserve">Derde landen met een hoog risico: 
Landen met een hoog risico worden door artikel 4,9° van de wet van 18 september 2017 gedefinieerd als derde landen (dwz landen die geen partij zijn bij de Overeenkomst betreffende de Europese Economische Ruimte (artikel 4, 8° van de wet van 18 september 2017)) waarvan de mechanismen in de strijd tegen WG/FT geïdentificeerd zijn door de Europese Commissie in overeenstemming met artikel 9 van Richtlijn 2015/849, zoals het presenteren van strategische tekortkomingen die een ernstige bedreiging vormen voor het financiële stelsel van de Europese Unie, of die een geografisch risico met zich meebrengt dat door de Financial Action Task Force, het Ministerieel Coördinatiecomité voor het witwassen van geld tegen onwettige bronnen als hoog wordt aangemerkt, de Nationale Veiligheidsraad of de entiteiten die eraan zijn onderworpen.
Dit zijn met name de landen en gebieden die op de FATF-lijst staan als niet-coöperatieve landen en gebieden.
U kunt hiervoor de website van de FOD Financiën raadplegen: https://financien.belgium.be/nl/landen-met-een-hoog-risico . Opgelet, het Instituut kan er niet voor zorgen dat deze websites up-to-date zijn.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</si>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</sst>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x14ac:knownFonts="1">
    <font>
      <sz val="11"/>
      <color theme="1"/>
      <name val="Calibri"/>
      <family val="2"/>
      <scheme val="minor"/>
    </font>
    <font>
      <sz val="9"/>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b/>
      <i/>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u/>
      <sz val="11"/>
      <color theme="10"/>
      <name val="Calibri"/>
      <family val="2"/>
      <scheme val="minor"/>
    </font>
    <font>
      <b/>
      <u/>
      <sz val="11"/>
      <color theme="1"/>
      <name val="Calibri"/>
      <family val="2"/>
      <scheme val="minor"/>
    </font>
    <font>
      <b/>
      <i/>
      <u/>
      <sz val="11"/>
      <color theme="1"/>
      <name val="Calibri"/>
      <family val="2"/>
      <scheme val="minor"/>
    </font>
    <font>
      <b/>
      <i/>
      <sz val="11"/>
      <name val="Calibri"/>
      <family val="2"/>
      <scheme val="minor"/>
    </font>
    <font>
      <i/>
      <sz val="11"/>
      <color theme="1"/>
      <name val="Calibri"/>
      <family val="2"/>
      <scheme val="minor"/>
    </font>
    <font>
      <b/>
      <sz val="16"/>
      <name val="Calibri"/>
      <family val="2"/>
      <scheme val="minor"/>
    </font>
    <font>
      <b/>
      <sz val="26"/>
      <name val="Calibri"/>
      <family val="2"/>
      <scheme val="minor"/>
    </font>
    <font>
      <b/>
      <sz val="11"/>
      <color rgb="FFFF0000"/>
      <name val="Calibri"/>
      <family val="2"/>
      <scheme val="minor"/>
    </font>
    <font>
      <b/>
      <sz val="18"/>
      <color rgb="FFFF0000"/>
      <name val="Calibri"/>
      <family val="2"/>
      <scheme val="minor"/>
    </font>
    <font>
      <sz val="11"/>
      <name val="Calibri"/>
      <family val="2"/>
      <scheme val="minor"/>
    </font>
    <font>
      <u/>
      <sz val="20"/>
      <color theme="10"/>
      <name val="Calibri"/>
      <family val="2"/>
      <scheme val="minor"/>
    </font>
    <font>
      <sz val="20"/>
      <color theme="1"/>
      <name val="Calibri"/>
      <family val="2"/>
      <scheme val="minor"/>
    </font>
    <font>
      <b/>
      <sz val="18"/>
      <color theme="8" tint="-0.499984740745262"/>
      <name val="Calibri"/>
      <family val="2"/>
      <scheme val="minor"/>
    </font>
    <font>
      <sz val="18"/>
      <color theme="1"/>
      <name val="Calibri"/>
      <family val="2"/>
      <scheme val="minor"/>
    </font>
  </fonts>
  <fills count="8">
    <fill>
      <patternFill patternType="none"/>
    </fill>
    <fill>
      <patternFill patternType="gray125"/>
    </fill>
    <fill>
      <patternFill patternType="solid">
        <fgColor theme="9" tint="0.59999389629810485"/>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9" fontId="7" fillId="0" borderId="0" applyFont="0" applyFill="0" applyBorder="0" applyAlignment="0" applyProtection="0"/>
    <xf numFmtId="0" fontId="9" fillId="0" borderId="0" applyNumberFormat="0" applyFill="0" applyBorder="0" applyAlignment="0" applyProtection="0"/>
  </cellStyleXfs>
  <cellXfs count="136">
    <xf numFmtId="0" fontId="0" fillId="0" borderId="0" xfId="0"/>
    <xf numFmtId="0" fontId="0" fillId="0" borderId="0" xfId="0" applyAlignment="1">
      <alignment vertical="top"/>
    </xf>
    <xf numFmtId="0" fontId="1" fillId="0" borderId="1" xfId="0" applyFont="1" applyBorder="1" applyAlignment="1">
      <alignment horizontal="center" vertical="top" wrapText="1"/>
    </xf>
    <xf numFmtId="0" fontId="0" fillId="0" borderId="0" xfId="0" applyAlignment="1">
      <alignment vertical="center"/>
    </xf>
    <xf numFmtId="0" fontId="6" fillId="0" borderId="1" xfId="0" applyFont="1" applyBorder="1" applyAlignment="1">
      <alignment horizontal="center" vertical="center"/>
    </xf>
    <xf numFmtId="0" fontId="2" fillId="4" borderId="1" xfId="0" applyFont="1" applyFill="1" applyBorder="1" applyAlignment="1">
      <alignment horizontal="center" vertical="top"/>
    </xf>
    <xf numFmtId="0" fontId="0" fillId="4" borderId="1" xfId="0" applyFont="1" applyFill="1" applyBorder="1" applyAlignment="1">
      <alignment horizontal="center" vertical="top" wrapText="1"/>
    </xf>
    <xf numFmtId="0" fontId="0" fillId="0" borderId="5" xfId="0" applyBorder="1" applyAlignment="1">
      <alignment vertical="top"/>
    </xf>
    <xf numFmtId="0" fontId="0" fillId="0" borderId="6" xfId="0" applyBorder="1" applyAlignment="1">
      <alignment vertical="top"/>
    </xf>
    <xf numFmtId="0" fontId="0" fillId="0" borderId="7" xfId="0" applyBorder="1" applyAlignment="1">
      <alignment vertical="top"/>
    </xf>
    <xf numFmtId="0" fontId="0" fillId="0" borderId="9" xfId="0" applyBorder="1" applyAlignment="1">
      <alignment vertical="top"/>
    </xf>
    <xf numFmtId="0" fontId="0" fillId="0" borderId="0" xfId="0" applyBorder="1" applyAlignment="1">
      <alignment vertical="top"/>
    </xf>
    <xf numFmtId="0" fontId="0" fillId="0" borderId="6" xfId="0" applyBorder="1" applyAlignment="1">
      <alignment horizontal="right" vertical="top"/>
    </xf>
    <xf numFmtId="0" fontId="0" fillId="0" borderId="7" xfId="0" applyBorder="1" applyAlignment="1">
      <alignment horizontal="right" vertical="top"/>
    </xf>
    <xf numFmtId="0" fontId="0" fillId="0" borderId="5" xfId="0" applyBorder="1" applyAlignment="1">
      <alignment horizontal="center" vertical="top"/>
    </xf>
    <xf numFmtId="0" fontId="0" fillId="0" borderId="6" xfId="0" applyBorder="1" applyAlignment="1">
      <alignment horizontal="center" vertical="top"/>
    </xf>
    <xf numFmtId="0" fontId="6" fillId="5" borderId="1" xfId="0" applyFont="1" applyFill="1" applyBorder="1" applyAlignment="1">
      <alignment horizontal="center" vertical="top"/>
    </xf>
    <xf numFmtId="0" fontId="0" fillId="0" borderId="0" xfId="0" applyAlignment="1">
      <alignment horizontal="right"/>
    </xf>
    <xf numFmtId="0" fontId="0" fillId="0" borderId="0" xfId="0" applyBorder="1" applyAlignment="1">
      <alignment horizontal="right" vertical="top"/>
    </xf>
    <xf numFmtId="0" fontId="0" fillId="0" borderId="14" xfId="0" applyBorder="1" applyAlignment="1">
      <alignment vertical="top"/>
    </xf>
    <xf numFmtId="0" fontId="0" fillId="0" borderId="0" xfId="0" applyBorder="1" applyAlignment="1">
      <alignment horizontal="right"/>
    </xf>
    <xf numFmtId="0" fontId="2" fillId="0" borderId="1" xfId="0" applyFont="1" applyBorder="1" applyAlignment="1">
      <alignment horizontal="center" vertical="center" wrapText="1"/>
    </xf>
    <xf numFmtId="0" fontId="0" fillId="0" borderId="1" xfId="0" applyBorder="1" applyAlignment="1">
      <alignment wrapText="1"/>
    </xf>
    <xf numFmtId="0" fontId="9" fillId="0" borderId="1" xfId="2" quotePrefix="1" applyBorder="1" applyAlignment="1">
      <alignment horizontal="center" vertical="center" wrapText="1"/>
    </xf>
    <xf numFmtId="0" fontId="6" fillId="5" borderId="1" xfId="0" applyFont="1" applyFill="1" applyBorder="1" applyAlignment="1">
      <alignment horizontal="center" vertical="center"/>
    </xf>
    <xf numFmtId="0" fontId="6" fillId="5" borderId="5" xfId="0" applyFont="1" applyFill="1" applyBorder="1" applyAlignment="1">
      <alignment horizontal="center" vertical="center"/>
    </xf>
    <xf numFmtId="0" fontId="6" fillId="0" borderId="6" xfId="0" applyFont="1" applyBorder="1" applyAlignment="1">
      <alignment horizontal="center" vertical="center"/>
    </xf>
    <xf numFmtId="0" fontId="5" fillId="0" borderId="0" xfId="0" applyFont="1" applyAlignment="1">
      <alignment horizontal="center"/>
    </xf>
    <xf numFmtId="0" fontId="11" fillId="0" borderId="0" xfId="0" applyFont="1"/>
    <xf numFmtId="0" fontId="6" fillId="0" borderId="0" xfId="0" applyFont="1" applyAlignment="1">
      <alignment horizontal="center"/>
    </xf>
    <xf numFmtId="0" fontId="6" fillId="0" borderId="0" xfId="0" applyFont="1"/>
    <xf numFmtId="0" fontId="10" fillId="0" borderId="0" xfId="0" applyFont="1"/>
    <xf numFmtId="0" fontId="6" fillId="6" borderId="15" xfId="0" applyFont="1" applyFill="1" applyBorder="1" applyAlignment="1">
      <alignment horizontal="center"/>
    </xf>
    <xf numFmtId="0" fontId="12" fillId="6" borderId="15" xfId="0" applyFont="1" applyFill="1" applyBorder="1" applyAlignment="1">
      <alignment horizontal="center"/>
    </xf>
    <xf numFmtId="0" fontId="8" fillId="0" borderId="0" xfId="0" applyFont="1"/>
    <xf numFmtId="0" fontId="5" fillId="7" borderId="15" xfId="0" applyFont="1" applyFill="1" applyBorder="1" applyAlignment="1">
      <alignment horizontal="center"/>
    </xf>
    <xf numFmtId="0" fontId="13" fillId="0" borderId="0" xfId="0" applyFont="1"/>
    <xf numFmtId="0" fontId="5" fillId="0" borderId="0" xfId="0" applyFont="1"/>
    <xf numFmtId="0" fontId="5" fillId="6" borderId="15" xfId="0" applyFont="1" applyFill="1" applyBorder="1" applyAlignment="1">
      <alignment horizontal="center"/>
    </xf>
    <xf numFmtId="0" fontId="0" fillId="0" borderId="9" xfId="0" applyBorder="1" applyAlignment="1">
      <alignment horizontal="center"/>
    </xf>
    <xf numFmtId="0" fontId="3" fillId="0" borderId="0" xfId="0" applyFont="1" applyBorder="1" applyAlignment="1">
      <alignment horizontal="center" vertical="center" textRotation="90"/>
    </xf>
    <xf numFmtId="0" fontId="1" fillId="0" borderId="0" xfId="0" applyFont="1" applyBorder="1" applyAlignment="1">
      <alignment horizontal="left" vertical="top" wrapText="1"/>
    </xf>
    <xf numFmtId="0" fontId="0" fillId="0" borderId="0" xfId="0" applyBorder="1" applyAlignment="1">
      <alignment horizontal="left" vertical="top"/>
    </xf>
    <xf numFmtId="0" fontId="0" fillId="0" borderId="0" xfId="0" applyBorder="1"/>
    <xf numFmtId="164" fontId="0" fillId="0" borderId="0" xfId="1" applyNumberFormat="1" applyFont="1" applyAlignment="1">
      <alignment horizontal="right"/>
    </xf>
    <xf numFmtId="0" fontId="6" fillId="0" borderId="0" xfId="0" applyFont="1" applyAlignment="1">
      <alignment horizontal="right"/>
    </xf>
    <xf numFmtId="0" fontId="6" fillId="5" borderId="2" xfId="0" applyFont="1" applyFill="1" applyBorder="1" applyAlignment="1">
      <alignment horizontal="center" vertical="top"/>
    </xf>
    <xf numFmtId="0" fontId="6" fillId="5" borderId="4" xfId="0" applyFont="1" applyFill="1" applyBorder="1" applyAlignment="1">
      <alignment horizontal="center" vertical="top"/>
    </xf>
    <xf numFmtId="0" fontId="0" fillId="0" borderId="0" xfId="0" applyBorder="1" applyAlignment="1">
      <alignment horizontal="center"/>
    </xf>
    <xf numFmtId="0" fontId="0" fillId="0" borderId="0" xfId="0" applyBorder="1" applyAlignment="1">
      <alignment horizontal="center" vertical="top"/>
    </xf>
    <xf numFmtId="0" fontId="6" fillId="5" borderId="1" xfId="0" applyFont="1" applyFill="1" applyBorder="1" applyAlignment="1">
      <alignment vertical="top"/>
    </xf>
    <xf numFmtId="0" fontId="16" fillId="0" borderId="0" xfId="0" applyFont="1"/>
    <xf numFmtId="164" fontId="6" fillId="0" borderId="0" xfId="1" applyNumberFormat="1" applyFont="1" applyAlignment="1">
      <alignment horizontal="right"/>
    </xf>
    <xf numFmtId="164" fontId="6" fillId="0" borderId="0" xfId="1" applyNumberFormat="1" applyFont="1" applyFill="1" applyAlignment="1">
      <alignment horizontal="right"/>
    </xf>
    <xf numFmtId="0" fontId="17" fillId="0" borderId="0" xfId="0" applyFont="1"/>
    <xf numFmtId="0" fontId="17" fillId="0" borderId="0" xfId="0" applyFont="1" applyAlignment="1">
      <alignment vertical="top"/>
    </xf>
    <xf numFmtId="0" fontId="0" fillId="0" borderId="9" xfId="0" applyBorder="1"/>
    <xf numFmtId="0" fontId="0" fillId="0" borderId="12" xfId="0" applyBorder="1"/>
    <xf numFmtId="0" fontId="0" fillId="0" borderId="10" xfId="0" applyBorder="1"/>
    <xf numFmtId="0" fontId="0" fillId="0" borderId="13" xfId="0" applyBorder="1"/>
    <xf numFmtId="0" fontId="0" fillId="0" borderId="6" xfId="0" applyBorder="1"/>
    <xf numFmtId="0" fontId="0" fillId="0" borderId="7" xfId="0" applyBorder="1"/>
    <xf numFmtId="0" fontId="0" fillId="0" borderId="1" xfId="0" applyBorder="1"/>
    <xf numFmtId="0" fontId="0" fillId="0" borderId="4" xfId="0" applyBorder="1"/>
    <xf numFmtId="0" fontId="0" fillId="0" borderId="6" xfId="0" applyBorder="1" applyAlignment="1">
      <alignment horizontal="center"/>
    </xf>
    <xf numFmtId="0" fontId="0" fillId="0" borderId="6" xfId="0" applyBorder="1" applyAlignment="1">
      <alignment horizontal="left"/>
    </xf>
    <xf numFmtId="0" fontId="6" fillId="5" borderId="1" xfId="0" applyFont="1" applyFill="1" applyBorder="1" applyAlignment="1">
      <alignment horizontal="center"/>
    </xf>
    <xf numFmtId="0" fontId="6" fillId="5" borderId="1" xfId="0" applyFont="1" applyFill="1" applyBorder="1" applyAlignment="1">
      <alignment horizontal="center" wrapText="1"/>
    </xf>
    <xf numFmtId="0" fontId="6" fillId="5" borderId="2" xfId="0" applyFont="1" applyFill="1" applyBorder="1" applyAlignment="1">
      <alignment horizontal="center"/>
    </xf>
    <xf numFmtId="0" fontId="6" fillId="5" borderId="1" xfId="0" applyFont="1" applyFill="1" applyBorder="1"/>
    <xf numFmtId="0" fontId="0" fillId="0" borderId="0" xfId="0" applyBorder="1" applyAlignment="1"/>
    <xf numFmtId="0" fontId="18" fillId="0" borderId="5" xfId="0" applyFont="1" applyBorder="1" applyAlignment="1">
      <alignment horizontal="center"/>
    </xf>
    <xf numFmtId="0" fontId="6" fillId="4" borderId="1" xfId="0" applyFont="1" applyFill="1" applyBorder="1" applyAlignment="1">
      <alignment horizontal="center" vertical="top"/>
    </xf>
    <xf numFmtId="0" fontId="0" fillId="0" borderId="1" xfId="0" applyFont="1" applyBorder="1" applyAlignment="1">
      <alignment horizontal="center" vertical="top" wrapText="1"/>
    </xf>
    <xf numFmtId="0" fontId="0" fillId="4" borderId="0" xfId="0" applyFont="1" applyFill="1" applyAlignment="1">
      <alignment vertical="top"/>
    </xf>
    <xf numFmtId="0" fontId="0" fillId="4" borderId="1" xfId="0" applyFont="1" applyFill="1" applyBorder="1" applyAlignment="1">
      <alignment vertical="top"/>
    </xf>
    <xf numFmtId="0" fontId="0" fillId="0" borderId="1" xfId="0" applyFont="1" applyFill="1" applyBorder="1" applyAlignment="1">
      <alignment horizontal="center" vertical="top" wrapText="1"/>
    </xf>
    <xf numFmtId="0" fontId="20" fillId="0" borderId="0" xfId="0" applyFont="1" applyAlignment="1">
      <alignment vertical="top"/>
    </xf>
    <xf numFmtId="0" fontId="22" fillId="0" borderId="0" xfId="0" applyFont="1" applyAlignment="1">
      <alignment vertical="top"/>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6" fillId="4" borderId="2" xfId="0" applyFont="1" applyFill="1" applyBorder="1" applyAlignment="1">
      <alignment horizontal="center" vertical="top"/>
    </xf>
    <xf numFmtId="0" fontId="6" fillId="4" borderId="3" xfId="0" applyFont="1" applyFill="1" applyBorder="1" applyAlignment="1">
      <alignment horizontal="center" vertical="top"/>
    </xf>
    <xf numFmtId="0" fontId="6" fillId="4" borderId="4" xfId="0" applyFont="1" applyFill="1" applyBorder="1" applyAlignment="1">
      <alignment horizontal="center" vertical="top"/>
    </xf>
    <xf numFmtId="0" fontId="5" fillId="4" borderId="1" xfId="0" applyFont="1" applyFill="1" applyBorder="1" applyAlignment="1">
      <alignment horizontal="left" vertical="top" wrapText="1"/>
    </xf>
    <xf numFmtId="0" fontId="1" fillId="0" borderId="1" xfId="0" applyFont="1" applyBorder="1" applyAlignment="1">
      <alignment horizontal="left" vertical="top" wrapText="1"/>
    </xf>
    <xf numFmtId="0" fontId="2" fillId="4" borderId="2" xfId="0" applyFont="1" applyFill="1" applyBorder="1" applyAlignment="1">
      <alignment horizontal="center" vertical="top"/>
    </xf>
    <xf numFmtId="0" fontId="2" fillId="4" borderId="3" xfId="0" applyFont="1" applyFill="1" applyBorder="1" applyAlignment="1">
      <alignment horizontal="center" vertical="top"/>
    </xf>
    <xf numFmtId="0" fontId="2" fillId="4" borderId="4" xfId="0" applyFont="1" applyFill="1" applyBorder="1" applyAlignment="1">
      <alignment horizontal="center" vertical="top"/>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0" fillId="0" borderId="1" xfId="0" applyFont="1" applyBorder="1" applyAlignment="1">
      <alignment horizontal="left" vertical="top" wrapText="1"/>
    </xf>
    <xf numFmtId="0" fontId="21" fillId="3" borderId="1" xfId="0" applyFont="1" applyFill="1" applyBorder="1" applyAlignment="1">
      <alignment horizontal="center" vertical="top"/>
    </xf>
    <xf numFmtId="0" fontId="2" fillId="4" borderId="1" xfId="0" applyFont="1" applyFill="1" applyBorder="1" applyAlignment="1">
      <alignment horizontal="center" vertical="top" wrapText="1"/>
    </xf>
    <xf numFmtId="0" fontId="5" fillId="4" borderId="1" xfId="0" applyFont="1" applyFill="1" applyBorder="1" applyAlignment="1">
      <alignment vertical="top" wrapText="1"/>
    </xf>
    <xf numFmtId="0" fontId="19" fillId="2" borderId="1" xfId="2" applyFont="1" applyFill="1" applyBorder="1" applyAlignment="1">
      <alignment horizontal="center" vertical="center" wrapText="1"/>
    </xf>
    <xf numFmtId="0" fontId="6" fillId="4" borderId="1" xfId="0" applyFont="1" applyFill="1" applyBorder="1" applyAlignment="1">
      <alignment horizontal="center" vertical="top" wrapText="1"/>
    </xf>
    <xf numFmtId="0" fontId="15" fillId="4" borderId="16" xfId="0" applyFont="1" applyFill="1" applyBorder="1" applyAlignment="1">
      <alignment horizontal="center" vertical="center"/>
    </xf>
    <xf numFmtId="0" fontId="15" fillId="4" borderId="17" xfId="0" applyFont="1" applyFill="1" applyBorder="1" applyAlignment="1">
      <alignment horizontal="center" vertical="center"/>
    </xf>
    <xf numFmtId="0" fontId="15" fillId="4" borderId="18" xfId="0" applyFont="1" applyFill="1" applyBorder="1" applyAlignment="1">
      <alignment horizontal="center" vertical="center"/>
    </xf>
    <xf numFmtId="0" fontId="2" fillId="0" borderId="7" xfId="0" applyFont="1" applyBorder="1" applyAlignment="1">
      <alignment horizontal="center" vertical="top"/>
    </xf>
    <xf numFmtId="0" fontId="6" fillId="0" borderId="1" xfId="0" applyFont="1" applyBorder="1" applyAlignment="1">
      <alignment horizontal="left" vertical="top" wrapText="1"/>
    </xf>
    <xf numFmtId="0" fontId="3" fillId="0" borderId="1" xfId="0" applyFont="1" applyBorder="1" applyAlignment="1">
      <alignment horizontal="center" vertical="center" textRotation="90"/>
    </xf>
    <xf numFmtId="0" fontId="0" fillId="0" borderId="1" xfId="0" applyFont="1" applyBorder="1" applyAlignment="1">
      <alignment vertical="top" wrapText="1"/>
    </xf>
    <xf numFmtId="0" fontId="9" fillId="0" borderId="1" xfId="2" applyFont="1" applyBorder="1" applyAlignment="1">
      <alignment horizontal="left" vertical="top" wrapText="1"/>
    </xf>
    <xf numFmtId="0" fontId="20" fillId="2" borderId="1" xfId="0" applyFont="1" applyFill="1" applyBorder="1" applyAlignment="1">
      <alignment horizontal="center" vertical="top" wrapText="1"/>
    </xf>
    <xf numFmtId="0" fontId="2" fillId="4" borderId="1" xfId="0" applyFont="1" applyFill="1" applyBorder="1" applyAlignment="1">
      <alignment horizontal="center" vertical="top"/>
    </xf>
    <xf numFmtId="0" fontId="6" fillId="0" borderId="5" xfId="0" applyFont="1" applyBorder="1" applyAlignment="1">
      <alignment horizontal="center" vertical="center" textRotation="90"/>
    </xf>
    <xf numFmtId="0" fontId="6" fillId="0" borderId="6" xfId="0" applyFont="1" applyBorder="1" applyAlignment="1">
      <alignment horizontal="center" vertical="center" textRotation="90"/>
    </xf>
    <xf numFmtId="0" fontId="6" fillId="0" borderId="7" xfId="0" applyFont="1" applyBorder="1" applyAlignment="1">
      <alignment horizontal="center" vertical="center" textRotation="90"/>
    </xf>
    <xf numFmtId="0" fontId="3" fillId="0" borderId="5" xfId="0" applyFont="1" applyBorder="1" applyAlignment="1">
      <alignment horizontal="center" vertical="center" textRotation="90"/>
    </xf>
    <xf numFmtId="0" fontId="3" fillId="0" borderId="6" xfId="0" applyFont="1" applyBorder="1" applyAlignment="1">
      <alignment horizontal="center" vertical="center" textRotation="90"/>
    </xf>
    <xf numFmtId="0" fontId="3" fillId="0" borderId="7" xfId="0" applyFont="1" applyBorder="1" applyAlignment="1">
      <alignment horizontal="center" vertical="center" textRotation="90"/>
    </xf>
    <xf numFmtId="0" fontId="3" fillId="0" borderId="11" xfId="0" applyFont="1" applyBorder="1" applyAlignment="1">
      <alignment horizontal="center" vertical="center" textRotation="90"/>
    </xf>
    <xf numFmtId="0" fontId="3" fillId="0" borderId="12" xfId="0" applyFont="1" applyBorder="1" applyAlignment="1">
      <alignment horizontal="center" vertical="center" textRotation="90"/>
    </xf>
    <xf numFmtId="0" fontId="3" fillId="0" borderId="13" xfId="0" applyFont="1" applyBorder="1" applyAlignment="1">
      <alignment horizontal="center" vertical="center" textRotation="90"/>
    </xf>
    <xf numFmtId="0" fontId="14" fillId="4" borderId="19"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0" fillId="0" borderId="9" xfId="0" applyBorder="1" applyAlignment="1">
      <alignment horizontal="center" vertical="top"/>
    </xf>
    <xf numFmtId="0" fontId="0" fillId="0" borderId="12" xfId="0" applyBorder="1" applyAlignment="1">
      <alignment horizontal="center" vertical="top"/>
    </xf>
    <xf numFmtId="0" fontId="0" fillId="0" borderId="10" xfId="0" applyBorder="1" applyAlignment="1">
      <alignment horizontal="center" vertical="top"/>
    </xf>
    <xf numFmtId="0" fontId="0" fillId="0" borderId="13" xfId="0" applyBorder="1" applyAlignment="1">
      <alignment horizontal="center" vertical="top"/>
    </xf>
    <xf numFmtId="0" fontId="6" fillId="5" borderId="2" xfId="0" applyFont="1" applyFill="1" applyBorder="1" applyAlignment="1">
      <alignment horizontal="center" vertical="top"/>
    </xf>
    <xf numFmtId="0" fontId="6" fillId="5" borderId="4" xfId="0" applyFont="1" applyFill="1" applyBorder="1" applyAlignment="1">
      <alignment horizontal="center" vertical="top"/>
    </xf>
    <xf numFmtId="0" fontId="6" fillId="5" borderId="2" xfId="0" applyFont="1" applyFill="1" applyBorder="1" applyAlignment="1">
      <alignment horizontal="center"/>
    </xf>
    <xf numFmtId="0" fontId="6" fillId="5" borderId="4" xfId="0" applyFont="1" applyFill="1" applyBorder="1" applyAlignment="1">
      <alignment horizontal="center"/>
    </xf>
    <xf numFmtId="0" fontId="6" fillId="5" borderId="2" xfId="0" applyFont="1" applyFill="1" applyBorder="1" applyAlignment="1">
      <alignment horizontal="center" vertical="center"/>
    </xf>
    <xf numFmtId="0" fontId="6" fillId="5" borderId="4" xfId="0" applyFont="1" applyFill="1" applyBorder="1" applyAlignment="1">
      <alignment horizontal="center" vertical="center"/>
    </xf>
    <xf numFmtId="0" fontId="0" fillId="0" borderId="8" xfId="0" applyBorder="1" applyAlignment="1">
      <alignment horizontal="center" vertical="top"/>
    </xf>
    <xf numFmtId="0" fontId="0" fillId="0" borderId="11" xfId="0" applyBorder="1" applyAlignment="1">
      <alignment horizontal="center" vertical="top"/>
    </xf>
  </cellXfs>
  <cellStyles count="3">
    <cellStyle name="Hyperlink" xfId="2" builtinId="8"/>
    <cellStyle name="Procent" xfId="1" builtinId="5"/>
    <cellStyle name="Standaard" xfId="0" builtinId="0"/>
  </cellStyles>
  <dxfs count="53">
    <dxf>
      <font>
        <b/>
        <i/>
        <color rgb="FFFF0000"/>
      </font>
    </dxf>
    <dxf>
      <font>
        <b/>
        <i/>
        <color rgb="FF00B050"/>
      </font>
    </dxf>
    <dxf>
      <font>
        <b/>
        <i/>
        <color rgb="FFFF0000"/>
      </font>
    </dxf>
    <dxf>
      <font>
        <b/>
        <i/>
        <color rgb="FF00B050"/>
      </font>
    </dxf>
    <dxf>
      <font>
        <b/>
        <i/>
        <color rgb="FFFF0000"/>
      </font>
    </dxf>
    <dxf>
      <font>
        <b/>
        <i/>
        <color rgb="FF00B050"/>
      </font>
    </dxf>
    <dxf>
      <font>
        <b/>
        <i/>
        <color rgb="FFFF0000"/>
      </font>
    </dxf>
    <dxf>
      <font>
        <b/>
        <i/>
        <color rgb="FF00B050"/>
      </font>
    </dxf>
    <dxf>
      <font>
        <b/>
        <i/>
        <color rgb="FFFF0000"/>
      </font>
    </dxf>
    <dxf>
      <font>
        <b/>
        <i/>
        <color rgb="FF00B050"/>
      </font>
    </dxf>
    <dxf>
      <font>
        <b/>
        <i/>
        <color rgb="FFFF0000"/>
      </font>
    </dxf>
    <dxf>
      <font>
        <b/>
        <i/>
        <color rgb="FFFF0000"/>
      </font>
    </dxf>
    <dxf>
      <font>
        <b/>
        <i/>
        <color rgb="FF00B050"/>
      </font>
    </dxf>
    <dxf>
      <font>
        <b/>
        <i/>
        <color rgb="FFFF0000"/>
      </font>
    </dxf>
    <dxf>
      <font>
        <b/>
        <i/>
        <color rgb="FF00B050"/>
      </font>
    </dxf>
    <dxf>
      <font>
        <b/>
        <i/>
        <color rgb="FFFF0000"/>
      </font>
    </dxf>
    <dxf>
      <font>
        <b/>
        <i/>
        <color rgb="FF00B050"/>
      </font>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theme="9" tint="0.39994506668294322"/>
        </patternFill>
      </fill>
    </dxf>
    <dxf>
      <fill>
        <patternFill>
          <bgColor theme="7" tint="0.39994506668294322"/>
        </patternFill>
      </fill>
    </dxf>
    <dxf>
      <fill>
        <patternFill>
          <bgColor rgb="FFFF0000"/>
        </patternFill>
      </fill>
    </dxf>
    <dxf>
      <fill>
        <patternFill>
          <bgColor theme="9" tint="0.39994506668294322"/>
        </patternFill>
      </fill>
    </dxf>
    <dxf>
      <fill>
        <patternFill>
          <bgColor theme="7" tint="0.39994506668294322"/>
        </patternFill>
      </fill>
    </dxf>
    <dxf>
      <fill>
        <patternFill>
          <bgColor rgb="FFFF0000"/>
        </patternFill>
      </fill>
    </dxf>
    <dxf>
      <fill>
        <patternFill>
          <bgColor theme="9" tint="0.39994506668294322"/>
        </patternFill>
      </fill>
    </dxf>
    <dxf>
      <fill>
        <patternFill>
          <bgColor theme="7" tint="0.39994506668294322"/>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b="1" i="1" u="sng"/>
              <a:t>Verdeling van combinaties op basis van hun</a:t>
            </a:r>
            <a:r>
              <a:rPr lang="nl-BE" b="1" i="1" u="sng" baseline="0"/>
              <a:t> risiconiveau</a:t>
            </a:r>
            <a:endParaRPr lang="nl-BE" b="1" i="1" u="sng"/>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pieChart>
        <c:varyColors val="1"/>
        <c:ser>
          <c:idx val="0"/>
          <c:order val="0"/>
          <c:spPr>
            <a:ln w="6350"/>
          </c:spPr>
          <c:dPt>
            <c:idx val="0"/>
            <c:bubble3D val="0"/>
            <c:spPr>
              <a:solidFill>
                <a:schemeClr val="accent6">
                  <a:lumMod val="60000"/>
                  <a:lumOff val="40000"/>
                </a:schemeClr>
              </a:solidFill>
              <a:ln w="6350">
                <a:solidFill>
                  <a:schemeClr val="lt1"/>
                </a:solidFill>
              </a:ln>
              <a:effectLst/>
            </c:spPr>
            <c:extLst>
              <c:ext xmlns:c16="http://schemas.microsoft.com/office/drawing/2014/chart" uri="{C3380CC4-5D6E-409C-BE32-E72D297353CC}">
                <c16:uniqueId val="{00000001-2670-4DCE-8B0F-DE1D4B6BE3FE}"/>
              </c:ext>
            </c:extLst>
          </c:dPt>
          <c:dPt>
            <c:idx val="1"/>
            <c:bubble3D val="0"/>
            <c:spPr>
              <a:solidFill>
                <a:schemeClr val="accent4">
                  <a:lumMod val="60000"/>
                  <a:lumOff val="40000"/>
                </a:schemeClr>
              </a:solidFill>
              <a:ln w="6350">
                <a:solidFill>
                  <a:schemeClr val="lt1"/>
                </a:solidFill>
              </a:ln>
              <a:effectLst/>
            </c:spPr>
            <c:extLst>
              <c:ext xmlns:c16="http://schemas.microsoft.com/office/drawing/2014/chart" uri="{C3380CC4-5D6E-409C-BE32-E72D297353CC}">
                <c16:uniqueId val="{00000003-2670-4DCE-8B0F-DE1D4B6BE3FE}"/>
              </c:ext>
            </c:extLst>
          </c:dPt>
          <c:dPt>
            <c:idx val="2"/>
            <c:bubble3D val="0"/>
            <c:spPr>
              <a:solidFill>
                <a:srgbClr val="FF0000"/>
              </a:solidFill>
              <a:ln w="6350">
                <a:solidFill>
                  <a:schemeClr val="lt1"/>
                </a:solidFill>
              </a:ln>
              <a:effectLst/>
            </c:spPr>
            <c:extLst>
              <c:ext xmlns:c16="http://schemas.microsoft.com/office/drawing/2014/chart" uri="{C3380CC4-5D6E-409C-BE32-E72D297353CC}">
                <c16:uniqueId val="{00000005-2670-4DCE-8B0F-DE1D4B6BE3FE}"/>
              </c:ext>
            </c:extLst>
          </c:dPt>
          <c:dPt>
            <c:idx val="3"/>
            <c:bubble3D val="0"/>
            <c:spPr>
              <a:solidFill>
                <a:schemeClr val="bg1">
                  <a:lumMod val="95000"/>
                </a:schemeClr>
              </a:solidFill>
              <a:ln w="6350">
                <a:solidFill>
                  <a:schemeClr val="lt1"/>
                </a:solidFill>
              </a:ln>
              <a:effectLst/>
            </c:spPr>
            <c:extLst>
              <c:ext xmlns:c16="http://schemas.microsoft.com/office/drawing/2014/chart" uri="{C3380CC4-5D6E-409C-BE32-E72D297353CC}">
                <c16:uniqueId val="{00000007-2670-4DCE-8B0F-DE1D4B6BE3F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'functies NIET VERWIJDEREN'!$AH$32:$AH$35</c:f>
              <c:strCache>
                <c:ptCount val="4"/>
                <c:pt idx="0">
                  <c:v>laag risico</c:v>
                </c:pt>
                <c:pt idx="1">
                  <c:v>standaard risico</c:v>
                </c:pt>
                <c:pt idx="2">
                  <c:v>hoog risico</c:v>
                </c:pt>
                <c:pt idx="3">
                  <c:v>niet geëvalueerd</c:v>
                </c:pt>
              </c:strCache>
            </c:strRef>
          </c:cat>
          <c:val>
            <c:numRef>
              <c:f>'functies NIET VERWIJDEREN'!$AI$32:$AI$35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9-B76C-4D46-AD73-8D4BB3517DE5}"/>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3175" cap="flat" cmpd="sng" algn="ctr">
      <a:solidFill>
        <a:schemeClr val="tx1"/>
      </a:solidFill>
      <a:round/>
    </a:ln>
    <a:effectLst/>
  </c:spPr>
  <c:txPr>
    <a:bodyPr/>
    <a:lstStyle/>
    <a:p>
      <a:pPr>
        <a:defRPr/>
      </a:pPr>
      <a:endParaRPr lang="nl-B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b="1" i="1" u="sng"/>
              <a:t>Verdeling van risicofactoren "activiteiten"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clustered"/>
        <c:varyColors val="0"/>
        <c:ser>
          <c:idx val="0"/>
          <c:order val="0"/>
          <c:tx>
            <c:strRef>
              <c:f>'functies NIET VERWIJDEREN'!$AI$57</c:f>
              <c:strCache>
                <c:ptCount val="1"/>
                <c:pt idx="0">
                  <c:v>Relevant</c:v>
                </c:pt>
              </c:strCache>
            </c:strRef>
          </c:tx>
          <c:spPr>
            <a:solidFill>
              <a:schemeClr val="accent1"/>
            </a:solidFill>
            <a:ln>
              <a:noFill/>
            </a:ln>
            <a:effectLst/>
          </c:spPr>
          <c:invertIfNegative val="0"/>
          <c:cat>
            <c:strRef>
              <c:f>('functies NIET VERWIJDEREN'!$AL$58,'functies NIET VERWIJDEREN'!$AL$60)</c:f>
              <c:strCache>
                <c:ptCount val="2"/>
                <c:pt idx="0">
                  <c:v>factoren die het risico verhogen</c:v>
                </c:pt>
                <c:pt idx="1">
                  <c:v>factoren die het risico verlagen</c:v>
                </c:pt>
              </c:strCache>
            </c:strRef>
          </c:cat>
          <c:val>
            <c:numRef>
              <c:f>('functies NIET VERWIJDEREN'!$AI$58,'functies NIET VERWIJDEREN'!$AI$60)</c:f>
              <c:numCache>
                <c:formatCode>General</c:formatCode>
                <c:ptCount val="2"/>
                <c:pt idx="0">
                  <c:v>0</c:v>
                </c:pt>
                <c:pt idx="1">
                  <c:v>0</c:v>
                </c:pt>
              </c:numCache>
            </c:numRef>
          </c:val>
          <c:extLst>
            <c:ext xmlns:c16="http://schemas.microsoft.com/office/drawing/2014/chart" uri="{C3380CC4-5D6E-409C-BE32-E72D297353CC}">
              <c16:uniqueId val="{00000000-6287-453F-8851-6DB22B96AEFF}"/>
            </c:ext>
          </c:extLst>
        </c:ser>
        <c:ser>
          <c:idx val="1"/>
          <c:order val="1"/>
          <c:tx>
            <c:strRef>
              <c:f>'functies NIET VERWIJDEREN'!$AJ$57</c:f>
              <c:strCache>
                <c:ptCount val="1"/>
                <c:pt idx="0">
                  <c:v>Niet relevant</c:v>
                </c:pt>
              </c:strCache>
            </c:strRef>
          </c:tx>
          <c:spPr>
            <a:solidFill>
              <a:schemeClr val="accent2"/>
            </a:solidFill>
            <a:ln>
              <a:noFill/>
            </a:ln>
            <a:effectLst/>
          </c:spPr>
          <c:invertIfNegative val="0"/>
          <c:cat>
            <c:strRef>
              <c:f>('functies NIET VERWIJDEREN'!$AL$58,'functies NIET VERWIJDEREN'!$AL$60)</c:f>
              <c:strCache>
                <c:ptCount val="2"/>
                <c:pt idx="0">
                  <c:v>factoren die het risico verhogen</c:v>
                </c:pt>
                <c:pt idx="1">
                  <c:v>factoren die het risico verlagen</c:v>
                </c:pt>
              </c:strCache>
            </c:strRef>
          </c:cat>
          <c:val>
            <c:numRef>
              <c:f>('functies NIET VERWIJDEREN'!$AJ$58,'functies NIET VERWIJDEREN'!$AJ$60)</c:f>
              <c:numCache>
                <c:formatCode>General</c:formatCode>
                <c:ptCount val="2"/>
                <c:pt idx="0">
                  <c:v>0</c:v>
                </c:pt>
                <c:pt idx="1">
                  <c:v>0</c:v>
                </c:pt>
              </c:numCache>
            </c:numRef>
          </c:val>
          <c:extLst>
            <c:ext xmlns:c16="http://schemas.microsoft.com/office/drawing/2014/chart" uri="{C3380CC4-5D6E-409C-BE32-E72D297353CC}">
              <c16:uniqueId val="{00000001-6287-453F-8851-6DB22B96AEFF}"/>
            </c:ext>
          </c:extLst>
        </c:ser>
        <c:dLbls>
          <c:showLegendKey val="0"/>
          <c:showVal val="0"/>
          <c:showCatName val="0"/>
          <c:showSerName val="0"/>
          <c:showPercent val="0"/>
          <c:showBubbleSize val="0"/>
        </c:dLbls>
        <c:gapWidth val="150"/>
        <c:axId val="515491032"/>
        <c:axId val="516778232"/>
      </c:barChart>
      <c:catAx>
        <c:axId val="5154910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516778232"/>
        <c:crosses val="autoZero"/>
        <c:auto val="1"/>
        <c:lblAlgn val="ctr"/>
        <c:lblOffset val="100"/>
        <c:noMultiLvlLbl val="0"/>
      </c:catAx>
      <c:valAx>
        <c:axId val="5167782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515491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nl-B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b="1" i="1" u="sng"/>
              <a:t>Verdeling van combinaties</a:t>
            </a:r>
            <a:r>
              <a:rPr lang="nl-BE" b="1" i="1" u="sng" baseline="0"/>
              <a:t> op basis van hun risiconiveau</a:t>
            </a:r>
            <a:endParaRPr lang="nl-BE" b="1" i="1" u="sng"/>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pieChart>
        <c:varyColors val="1"/>
        <c:ser>
          <c:idx val="0"/>
          <c:order val="0"/>
          <c:spPr>
            <a:ln w="6350"/>
          </c:spPr>
          <c:dPt>
            <c:idx val="0"/>
            <c:bubble3D val="0"/>
            <c:spPr>
              <a:solidFill>
                <a:schemeClr val="accent6">
                  <a:lumMod val="60000"/>
                  <a:lumOff val="40000"/>
                </a:schemeClr>
              </a:solidFill>
              <a:ln w="6350">
                <a:solidFill>
                  <a:schemeClr val="lt1"/>
                </a:solidFill>
              </a:ln>
              <a:effectLst/>
            </c:spPr>
            <c:extLst>
              <c:ext xmlns:c16="http://schemas.microsoft.com/office/drawing/2014/chart" uri="{C3380CC4-5D6E-409C-BE32-E72D297353CC}">
                <c16:uniqueId val="{00000001-AC87-4E17-BBA2-1DA009C955A8}"/>
              </c:ext>
            </c:extLst>
          </c:dPt>
          <c:dPt>
            <c:idx val="1"/>
            <c:bubble3D val="0"/>
            <c:spPr>
              <a:solidFill>
                <a:schemeClr val="accent4">
                  <a:lumMod val="60000"/>
                  <a:lumOff val="40000"/>
                </a:schemeClr>
              </a:solidFill>
              <a:ln w="6350">
                <a:solidFill>
                  <a:schemeClr val="lt1"/>
                </a:solidFill>
              </a:ln>
              <a:effectLst/>
            </c:spPr>
            <c:extLst>
              <c:ext xmlns:c16="http://schemas.microsoft.com/office/drawing/2014/chart" uri="{C3380CC4-5D6E-409C-BE32-E72D297353CC}">
                <c16:uniqueId val="{00000003-AC87-4E17-BBA2-1DA009C955A8}"/>
              </c:ext>
            </c:extLst>
          </c:dPt>
          <c:dPt>
            <c:idx val="2"/>
            <c:bubble3D val="0"/>
            <c:spPr>
              <a:solidFill>
                <a:srgbClr val="FF0000"/>
              </a:solidFill>
              <a:ln w="6350">
                <a:solidFill>
                  <a:schemeClr val="lt1"/>
                </a:solidFill>
              </a:ln>
              <a:effectLst/>
            </c:spPr>
            <c:extLst>
              <c:ext xmlns:c16="http://schemas.microsoft.com/office/drawing/2014/chart" uri="{C3380CC4-5D6E-409C-BE32-E72D297353CC}">
                <c16:uniqueId val="{00000005-AC87-4E17-BBA2-1DA009C955A8}"/>
              </c:ext>
            </c:extLst>
          </c:dPt>
          <c:dPt>
            <c:idx val="3"/>
            <c:bubble3D val="0"/>
            <c:spPr>
              <a:solidFill>
                <a:schemeClr val="bg1">
                  <a:lumMod val="95000"/>
                </a:schemeClr>
              </a:solidFill>
              <a:ln w="6350">
                <a:solidFill>
                  <a:schemeClr val="lt1"/>
                </a:solidFill>
              </a:ln>
              <a:effectLst/>
            </c:spPr>
            <c:extLst>
              <c:ext xmlns:c16="http://schemas.microsoft.com/office/drawing/2014/chart" uri="{C3380CC4-5D6E-409C-BE32-E72D297353CC}">
                <c16:uniqueId val="{00000007-AC87-4E17-BBA2-1DA009C955A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'functies NIET VERWIJDEREN'!$AH$86:$AH$89</c:f>
              <c:strCache>
                <c:ptCount val="4"/>
                <c:pt idx="0">
                  <c:v>laag risico</c:v>
                </c:pt>
                <c:pt idx="1">
                  <c:v>standaard risico</c:v>
                </c:pt>
                <c:pt idx="2">
                  <c:v>hoog risico</c:v>
                </c:pt>
                <c:pt idx="3">
                  <c:v>niet geëvalueerd</c:v>
                </c:pt>
              </c:strCache>
            </c:strRef>
          </c:cat>
          <c:val>
            <c:numRef>
              <c:f>'functies NIET VERWIJDEREN'!$AI$86:$AI$89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B-83B0-4F92-9B01-AC7D9E5A128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nl-B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b="1" i="1" u="sng"/>
              <a:t>Verdeling van de risicofactoren</a:t>
            </a:r>
            <a:r>
              <a:rPr lang="nl-BE" b="1" i="1" u="sng" baseline="0"/>
              <a:t> "geografische gebieden"</a:t>
            </a:r>
            <a:endParaRPr lang="nl-BE" b="1" i="1" u="sng"/>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clustered"/>
        <c:varyColors val="0"/>
        <c:ser>
          <c:idx val="0"/>
          <c:order val="0"/>
          <c:tx>
            <c:strRef>
              <c:f>'functies NIET VERWIJDEREN'!$AI$111</c:f>
              <c:strCache>
                <c:ptCount val="1"/>
                <c:pt idx="0">
                  <c:v>Relevant</c:v>
                </c:pt>
              </c:strCache>
            </c:strRef>
          </c:tx>
          <c:spPr>
            <a:solidFill>
              <a:schemeClr val="accent1"/>
            </a:solidFill>
            <a:ln>
              <a:noFill/>
            </a:ln>
            <a:effectLst/>
          </c:spPr>
          <c:invertIfNegative val="0"/>
          <c:cat>
            <c:strRef>
              <c:f>('functies NIET VERWIJDEREN'!$AK$112,'functies NIET VERWIJDEREN'!$AK$114)</c:f>
              <c:strCache>
                <c:ptCount val="2"/>
                <c:pt idx="0">
                  <c:v>factoren die het risico verhogen</c:v>
                </c:pt>
                <c:pt idx="1">
                  <c:v>factoren die het risico verlagen</c:v>
                </c:pt>
              </c:strCache>
            </c:strRef>
          </c:cat>
          <c:val>
            <c:numRef>
              <c:f>('functies NIET VERWIJDEREN'!$AI$112,'functies NIET VERWIJDEREN'!$AI$114)</c:f>
              <c:numCache>
                <c:formatCode>General</c:formatCode>
                <c:ptCount val="2"/>
                <c:pt idx="0">
                  <c:v>0</c:v>
                </c:pt>
                <c:pt idx="1">
                  <c:v>0</c:v>
                </c:pt>
              </c:numCache>
            </c:numRef>
          </c:val>
          <c:extLst>
            <c:ext xmlns:c16="http://schemas.microsoft.com/office/drawing/2014/chart" uri="{C3380CC4-5D6E-409C-BE32-E72D297353CC}">
              <c16:uniqueId val="{00000006-2910-4937-8D7B-7F7CEA80874E}"/>
            </c:ext>
          </c:extLst>
        </c:ser>
        <c:ser>
          <c:idx val="1"/>
          <c:order val="1"/>
          <c:tx>
            <c:strRef>
              <c:f>'functies NIET VERWIJDEREN'!$AJ$111</c:f>
              <c:strCache>
                <c:ptCount val="1"/>
                <c:pt idx="0">
                  <c:v>Niet relevant</c:v>
                </c:pt>
              </c:strCache>
            </c:strRef>
          </c:tx>
          <c:spPr>
            <a:solidFill>
              <a:schemeClr val="accent2"/>
            </a:solidFill>
            <a:ln>
              <a:noFill/>
            </a:ln>
            <a:effectLst/>
          </c:spPr>
          <c:invertIfNegative val="0"/>
          <c:cat>
            <c:strRef>
              <c:f>('functies NIET VERWIJDEREN'!$AK$112,'functies NIET VERWIJDEREN'!$AK$114)</c:f>
              <c:strCache>
                <c:ptCount val="2"/>
                <c:pt idx="0">
                  <c:v>factoren die het risico verhogen</c:v>
                </c:pt>
                <c:pt idx="1">
                  <c:v>factoren die het risico verlagen</c:v>
                </c:pt>
              </c:strCache>
            </c:strRef>
          </c:cat>
          <c:val>
            <c:numRef>
              <c:f>('functies NIET VERWIJDEREN'!$AJ$112,'functies NIET VERWIJDEREN'!$AJ$114)</c:f>
              <c:numCache>
                <c:formatCode>General</c:formatCode>
                <c:ptCount val="2"/>
                <c:pt idx="0">
                  <c:v>0</c:v>
                </c:pt>
                <c:pt idx="1">
                  <c:v>0</c:v>
                </c:pt>
              </c:numCache>
            </c:numRef>
          </c:val>
          <c:extLst>
            <c:ext xmlns:c16="http://schemas.microsoft.com/office/drawing/2014/chart" uri="{C3380CC4-5D6E-409C-BE32-E72D297353CC}">
              <c16:uniqueId val="{00000007-2910-4937-8D7B-7F7CEA80874E}"/>
            </c:ext>
          </c:extLst>
        </c:ser>
        <c:dLbls>
          <c:showLegendKey val="0"/>
          <c:showVal val="0"/>
          <c:showCatName val="0"/>
          <c:showSerName val="0"/>
          <c:showPercent val="0"/>
          <c:showBubbleSize val="0"/>
        </c:dLbls>
        <c:gapWidth val="150"/>
        <c:axId val="517866488"/>
        <c:axId val="517866880"/>
      </c:barChart>
      <c:catAx>
        <c:axId val="517866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517866880"/>
        <c:crosses val="autoZero"/>
        <c:auto val="1"/>
        <c:lblAlgn val="ctr"/>
        <c:lblOffset val="100"/>
        <c:noMultiLvlLbl val="0"/>
      </c:catAx>
      <c:valAx>
        <c:axId val="5178668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517866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nl-B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b="1" i="1" u="sng"/>
              <a:t>Verdeling van combinaties op basis van hun risiconiveau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pieChart>
        <c:varyColors val="1"/>
        <c:ser>
          <c:idx val="0"/>
          <c:order val="0"/>
          <c:tx>
            <c:v>Reeks 1</c:v>
          </c:tx>
          <c:spPr>
            <a:ln w="6350"/>
          </c:spPr>
          <c:dPt>
            <c:idx val="0"/>
            <c:bubble3D val="0"/>
            <c:spPr>
              <a:solidFill>
                <a:schemeClr val="accent6">
                  <a:lumMod val="60000"/>
                  <a:lumOff val="40000"/>
                </a:schemeClr>
              </a:solidFill>
              <a:ln w="6350">
                <a:solidFill>
                  <a:schemeClr val="lt1"/>
                </a:solidFill>
              </a:ln>
              <a:effectLst/>
            </c:spPr>
            <c:extLst>
              <c:ext xmlns:c16="http://schemas.microsoft.com/office/drawing/2014/chart" uri="{C3380CC4-5D6E-409C-BE32-E72D297353CC}">
                <c16:uniqueId val="{00000001-D074-495F-95BF-2B62EE6142AE}"/>
              </c:ext>
            </c:extLst>
          </c:dPt>
          <c:dPt>
            <c:idx val="1"/>
            <c:bubble3D val="0"/>
            <c:spPr>
              <a:solidFill>
                <a:schemeClr val="accent4">
                  <a:lumMod val="60000"/>
                  <a:lumOff val="40000"/>
                </a:schemeClr>
              </a:solidFill>
              <a:ln w="6350">
                <a:solidFill>
                  <a:schemeClr val="lt1"/>
                </a:solidFill>
              </a:ln>
              <a:effectLst/>
            </c:spPr>
            <c:extLst>
              <c:ext xmlns:c16="http://schemas.microsoft.com/office/drawing/2014/chart" uri="{C3380CC4-5D6E-409C-BE32-E72D297353CC}">
                <c16:uniqueId val="{00000003-D074-495F-95BF-2B62EE6142AE}"/>
              </c:ext>
            </c:extLst>
          </c:dPt>
          <c:dPt>
            <c:idx val="2"/>
            <c:bubble3D val="0"/>
            <c:spPr>
              <a:solidFill>
                <a:srgbClr val="FF0000"/>
              </a:solidFill>
              <a:ln w="6350">
                <a:solidFill>
                  <a:schemeClr val="lt1"/>
                </a:solidFill>
              </a:ln>
              <a:effectLst/>
            </c:spPr>
            <c:extLst>
              <c:ext xmlns:c16="http://schemas.microsoft.com/office/drawing/2014/chart" uri="{C3380CC4-5D6E-409C-BE32-E72D297353CC}">
                <c16:uniqueId val="{00000005-D074-495F-95BF-2B62EE6142AE}"/>
              </c:ext>
            </c:extLst>
          </c:dPt>
          <c:dPt>
            <c:idx val="3"/>
            <c:bubble3D val="0"/>
            <c:spPr>
              <a:solidFill>
                <a:schemeClr val="bg1">
                  <a:lumMod val="95000"/>
                </a:schemeClr>
              </a:solidFill>
              <a:ln w="6350">
                <a:solidFill>
                  <a:schemeClr val="lt1"/>
                </a:solidFill>
              </a:ln>
              <a:effectLst/>
            </c:spPr>
            <c:extLst>
              <c:ext xmlns:c16="http://schemas.microsoft.com/office/drawing/2014/chart" uri="{C3380CC4-5D6E-409C-BE32-E72D297353CC}">
                <c16:uniqueId val="{00000007-D074-495F-95BF-2B62EE6142A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'functies NIET VERWIJDEREN'!$AH$135:$AH$138</c:f>
              <c:strCache>
                <c:ptCount val="4"/>
                <c:pt idx="0">
                  <c:v>laag risico</c:v>
                </c:pt>
                <c:pt idx="1">
                  <c:v>standaard risico</c:v>
                </c:pt>
                <c:pt idx="2">
                  <c:v>hoog risico</c:v>
                </c:pt>
                <c:pt idx="3">
                  <c:v>niet geëvalueerd</c:v>
                </c:pt>
              </c:strCache>
            </c:strRef>
          </c:cat>
          <c:val>
            <c:numRef>
              <c:f>'functies NIET VERWIJDEREN'!$AI$135:$AI$138</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9-0FCC-4172-8F1E-26A3B935B7A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nl-B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b="1" i="1" u="sng"/>
              <a:t>Globaal overzicht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pieChart>
        <c:varyColors val="1"/>
        <c:ser>
          <c:idx val="0"/>
          <c:order val="0"/>
          <c:tx>
            <c:v>Reeks 1</c:v>
          </c:tx>
          <c:dPt>
            <c:idx val="0"/>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1-81D7-4260-AF53-47788248AE31}"/>
              </c:ext>
            </c:extLst>
          </c:dPt>
          <c:dPt>
            <c:idx val="1"/>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03-81D7-4260-AF53-47788248AE31}"/>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81D7-4260-AF53-47788248AE3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'functies NIET VERWIJDEREN'!$AB$159:$AD$159</c:f>
              <c:strCache>
                <c:ptCount val="3"/>
                <c:pt idx="0">
                  <c:v>LAAG</c:v>
                </c:pt>
                <c:pt idx="1">
                  <c:v>STANDAARD</c:v>
                </c:pt>
                <c:pt idx="2">
                  <c:v>HOOG</c:v>
                </c:pt>
              </c:strCache>
            </c:strRef>
          </c:cat>
          <c:val>
            <c:numRef>
              <c:f>'functies NIET VERWIJDEREN'!$AB$163:$AD$163</c:f>
              <c:numCache>
                <c:formatCode>General</c:formatCode>
                <c:ptCount val="3"/>
                <c:pt idx="0">
                  <c:v>0</c:v>
                </c:pt>
                <c:pt idx="1">
                  <c:v>0</c:v>
                </c:pt>
                <c:pt idx="2">
                  <c:v>0</c:v>
                </c:pt>
              </c:numCache>
            </c:numRef>
          </c:val>
          <c:extLst>
            <c:ext xmlns:c16="http://schemas.microsoft.com/office/drawing/2014/chart" uri="{C3380CC4-5D6E-409C-BE32-E72D297353CC}">
              <c16:uniqueId val="{00000007-BAE7-445A-967B-6423C79956F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nl-B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b="1" i="1" u="sng"/>
              <a:t>Verdeling</a:t>
            </a:r>
            <a:r>
              <a:rPr lang="nl-BE" b="1" i="1" u="sng" baseline="0"/>
              <a:t> van risicofactoren "klanten"</a:t>
            </a:r>
            <a:endParaRPr lang="nl-BE" b="1" i="1" u="sng"/>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clustered"/>
        <c:varyColors val="0"/>
        <c:ser>
          <c:idx val="0"/>
          <c:order val="0"/>
          <c:tx>
            <c:strRef>
              <c:f>'functies NIET VERWIJDEREN'!$AI$6</c:f>
              <c:strCache>
                <c:ptCount val="1"/>
                <c:pt idx="0">
                  <c:v>Relevant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('functies NIET VERWIJDEREN'!$AK$7,'functies NIET VERWIJDEREN'!$AK$9)</c:f>
              <c:strCache>
                <c:ptCount val="2"/>
                <c:pt idx="0">
                  <c:v>factoren die het risico verhogen</c:v>
                </c:pt>
                <c:pt idx="1">
                  <c:v>factoren die het risico verlagen</c:v>
                </c:pt>
              </c:strCache>
            </c:strRef>
          </c:cat>
          <c:val>
            <c:numRef>
              <c:f>('functies NIET VERWIJDEREN'!$AI$7,'functies NIET VERWIJDEREN'!$AI$9)</c:f>
              <c:numCache>
                <c:formatCode>General</c:formatCode>
                <c:ptCount val="2"/>
                <c:pt idx="0">
                  <c:v>0</c:v>
                </c:pt>
                <c:pt idx="1">
                  <c:v>0</c:v>
                </c:pt>
              </c:numCache>
            </c:numRef>
          </c:val>
          <c:extLst>
            <c:ext xmlns:c16="http://schemas.microsoft.com/office/drawing/2014/chart" uri="{C3380CC4-5D6E-409C-BE32-E72D297353CC}">
              <c16:uniqueId val="{00000000-ED5B-43F5-ABB4-8FE174539471}"/>
            </c:ext>
          </c:extLst>
        </c:ser>
        <c:ser>
          <c:idx val="1"/>
          <c:order val="1"/>
          <c:tx>
            <c:strRef>
              <c:f>'functies NIET VERWIJDEREN'!$AJ$6</c:f>
              <c:strCache>
                <c:ptCount val="1"/>
                <c:pt idx="0">
                  <c:v>Niet relevant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('functies NIET VERWIJDEREN'!$AK$7,'functies NIET VERWIJDEREN'!$AK$9)</c:f>
              <c:strCache>
                <c:ptCount val="2"/>
                <c:pt idx="0">
                  <c:v>factoren die het risico verhogen</c:v>
                </c:pt>
                <c:pt idx="1">
                  <c:v>factoren die het risico verlagen</c:v>
                </c:pt>
              </c:strCache>
            </c:strRef>
          </c:cat>
          <c:val>
            <c:numRef>
              <c:f>('functies NIET VERWIJDEREN'!$AJ$7,'functies NIET VERWIJDEREN'!$AJ$9)</c:f>
              <c:numCache>
                <c:formatCode>General</c:formatCode>
                <c:ptCount val="2"/>
                <c:pt idx="0">
                  <c:v>0</c:v>
                </c:pt>
                <c:pt idx="1">
                  <c:v>0</c:v>
                </c:pt>
              </c:numCache>
            </c:numRef>
          </c:val>
          <c:extLst>
            <c:ext xmlns:c16="http://schemas.microsoft.com/office/drawing/2014/chart" uri="{C3380CC4-5D6E-409C-BE32-E72D297353CC}">
              <c16:uniqueId val="{00000002-ED5B-43F5-ABB4-8FE174539471}"/>
            </c:ext>
          </c:extLst>
        </c:ser>
        <c:dLbls>
          <c:dLblPos val="outEnd"/>
          <c:showLegendKey val="0"/>
          <c:showVal val="1"/>
          <c:showCatName val="0"/>
          <c:showSerName val="0"/>
          <c:showPercent val="0"/>
          <c:showBubbleSize val="0"/>
        </c:dLbls>
        <c:gapWidth val="182"/>
        <c:axId val="517865704"/>
        <c:axId val="517865312"/>
      </c:barChart>
      <c:catAx>
        <c:axId val="5178657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517865312"/>
        <c:crosses val="autoZero"/>
        <c:auto val="1"/>
        <c:lblAlgn val="ctr"/>
        <c:lblOffset val="100"/>
        <c:noMultiLvlLbl val="0"/>
      </c:catAx>
      <c:valAx>
        <c:axId val="5178653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517865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nl-B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1" u="sng" strike="noStrike" kern="1200" spc="0" baseline="0">
                <a:solidFill>
                  <a:sysClr val="windowText" lastClr="000000">
                    <a:lumMod val="65000"/>
                    <a:lumOff val="35000"/>
                  </a:sysClr>
                </a:solidFill>
                <a:latin typeface="+mn-lt"/>
                <a:ea typeface="+mn-ea"/>
                <a:cs typeface="+mn-cs"/>
              </a:defRPr>
            </a:pPr>
            <a:r>
              <a:rPr lang="en-US" sz="1400" b="1" i="1" u="sng" strike="noStrike" kern="1200" spc="0" baseline="0">
                <a:solidFill>
                  <a:sysClr val="windowText" lastClr="000000">
                    <a:lumMod val="65000"/>
                    <a:lumOff val="35000"/>
                  </a:sysClr>
                </a:solidFill>
                <a:latin typeface="+mn-lt"/>
                <a:ea typeface="+mn-ea"/>
                <a:cs typeface="+mn-cs"/>
              </a:rPr>
              <a:t>Globaal overzicht risico's</a:t>
            </a:r>
          </a:p>
        </c:rich>
      </c:tx>
      <c:overlay val="0"/>
      <c:spPr>
        <a:noFill/>
        <a:ln>
          <a:noFill/>
        </a:ln>
        <a:effectLst/>
      </c:spPr>
    </c:title>
    <c:autoTitleDeleted val="0"/>
    <c:plotArea>
      <c:layout/>
      <c:barChart>
        <c:barDir val="col"/>
        <c:grouping val="clustered"/>
        <c:varyColors val="0"/>
        <c:ser>
          <c:idx val="1"/>
          <c:order val="0"/>
          <c:tx>
            <c:v>laag risico</c:v>
          </c:tx>
          <c:spPr>
            <a:solidFill>
              <a:schemeClr val="accent6">
                <a:lumMod val="60000"/>
                <a:lumOff val="40000"/>
              </a:schemeClr>
            </a:solidFill>
          </c:spPr>
          <c:invertIfNegative val="0"/>
          <c:cat>
            <c:strLit>
              <c:ptCount val="3"/>
              <c:pt idx="0">
                <c:v>klant</c:v>
              </c:pt>
              <c:pt idx="1">
                <c:v>activiteit</c:v>
              </c:pt>
              <c:pt idx="2">
                <c:v>geografisch gebied</c:v>
              </c:pt>
            </c:strLit>
          </c:cat>
          <c:val>
            <c:numRef>
              <c:f>('functies NIET VERWIJDEREN'!$AI$32,'functies NIET VERWIJDEREN'!$AI$86,'functies NIET VERWIJDEREN'!$AI$135)</c:f>
              <c:numCache>
                <c:formatCode>General</c:formatCode>
                <c:ptCount val="3"/>
                <c:pt idx="0">
                  <c:v>0</c:v>
                </c:pt>
                <c:pt idx="1">
                  <c:v>0</c:v>
                </c:pt>
                <c:pt idx="2">
                  <c:v>0</c:v>
                </c:pt>
              </c:numCache>
            </c:numRef>
          </c:val>
          <c:extLst>
            <c:ext xmlns:c16="http://schemas.microsoft.com/office/drawing/2014/chart" uri="{C3380CC4-5D6E-409C-BE32-E72D297353CC}">
              <c16:uniqueId val="{00000009-CE11-4E37-B031-0CE74D25161B}"/>
            </c:ext>
          </c:extLst>
        </c:ser>
        <c:ser>
          <c:idx val="2"/>
          <c:order val="1"/>
          <c:tx>
            <c:v>standaard risico</c:v>
          </c:tx>
          <c:spPr>
            <a:solidFill>
              <a:schemeClr val="accent4">
                <a:lumMod val="60000"/>
                <a:lumOff val="40000"/>
              </a:schemeClr>
            </a:solidFill>
            <a:ln>
              <a:noFill/>
            </a:ln>
            <a:effectLst/>
          </c:spPr>
          <c:invertIfNegative val="0"/>
          <c:cat>
            <c:strLit>
              <c:ptCount val="3"/>
              <c:pt idx="0">
                <c:v>klant</c:v>
              </c:pt>
              <c:pt idx="1">
                <c:v>activiteit</c:v>
              </c:pt>
              <c:pt idx="2">
                <c:v>geografisch gebied</c:v>
              </c:pt>
            </c:strLit>
          </c:cat>
          <c:val>
            <c:numRef>
              <c:f>('functies NIET VERWIJDEREN'!$AI$33,'functies NIET VERWIJDEREN'!$AI$87,'functies NIET VERWIJDEREN'!$AI$136)</c:f>
              <c:numCache>
                <c:formatCode>General</c:formatCode>
                <c:ptCount val="3"/>
                <c:pt idx="0">
                  <c:v>0</c:v>
                </c:pt>
                <c:pt idx="1">
                  <c:v>0</c:v>
                </c:pt>
                <c:pt idx="2">
                  <c:v>0</c:v>
                </c:pt>
              </c:numCache>
            </c:numRef>
          </c:val>
          <c:extLst>
            <c:ext xmlns:c16="http://schemas.microsoft.com/office/drawing/2014/chart" uri="{C3380CC4-5D6E-409C-BE32-E72D297353CC}">
              <c16:uniqueId val="{0000000A-CE11-4E37-B031-0CE74D25161B}"/>
            </c:ext>
          </c:extLst>
        </c:ser>
        <c:ser>
          <c:idx val="0"/>
          <c:order val="2"/>
          <c:tx>
            <c:v>hoog risico</c:v>
          </c:tx>
          <c:spPr>
            <a:solidFill>
              <a:srgbClr val="FF0000"/>
            </a:solidFill>
            <a:ln>
              <a:noFill/>
            </a:ln>
            <a:effectLst/>
          </c:spPr>
          <c:invertIfNegative val="0"/>
          <c:cat>
            <c:strLit>
              <c:ptCount val="3"/>
              <c:pt idx="0">
                <c:v>klant</c:v>
              </c:pt>
              <c:pt idx="1">
                <c:v>activiteit</c:v>
              </c:pt>
              <c:pt idx="2">
                <c:v>geografisch gebied</c:v>
              </c:pt>
            </c:strLit>
          </c:cat>
          <c:val>
            <c:numRef>
              <c:f>('functies NIET VERWIJDEREN'!$AI$34,'functies NIET VERWIJDEREN'!$AI$88,'functies NIET VERWIJDEREN'!$AI$137)</c:f>
              <c:numCache>
                <c:formatCode>General</c:formatCode>
                <c:ptCount val="3"/>
                <c:pt idx="0">
                  <c:v>0</c:v>
                </c:pt>
                <c:pt idx="1">
                  <c:v>0</c:v>
                </c:pt>
                <c:pt idx="2">
                  <c:v>0</c:v>
                </c:pt>
              </c:numCache>
            </c:numRef>
          </c:val>
          <c:extLst>
            <c:ext xmlns:c16="http://schemas.microsoft.com/office/drawing/2014/chart" uri="{C3380CC4-5D6E-409C-BE32-E72D297353CC}">
              <c16:uniqueId val="{00000008-CE11-4E37-B031-0CE74D25161B}"/>
            </c:ext>
          </c:extLst>
        </c:ser>
        <c:dLbls>
          <c:showLegendKey val="0"/>
          <c:showVal val="0"/>
          <c:showCatName val="0"/>
          <c:showSerName val="0"/>
          <c:showPercent val="0"/>
          <c:showBubbleSize val="0"/>
        </c:dLbls>
        <c:gapWidth val="219"/>
        <c:overlap val="-27"/>
        <c:axId val="823712352"/>
        <c:axId val="823716944"/>
      </c:barChart>
      <c:catAx>
        <c:axId val="823712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823716944"/>
        <c:crosses val="autoZero"/>
        <c:auto val="1"/>
        <c:lblAlgn val="ctr"/>
        <c:lblOffset val="100"/>
        <c:noMultiLvlLbl val="0"/>
      </c:catAx>
      <c:valAx>
        <c:axId val="8237169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823712352"/>
        <c:crosses val="autoZero"/>
        <c:crossBetween val="between"/>
      </c:valAx>
    </c:plotArea>
    <c:legend>
      <c:legendPos val="b"/>
      <c:overlay val="0"/>
    </c:legend>
    <c:plotVisOnly val="1"/>
    <c:dispBlanksAs val="gap"/>
    <c:showDLblsOverMax val="0"/>
    <c:extLst/>
  </c:chart>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9524</xdr:colOff>
      <xdr:row>46</xdr:row>
      <xdr:rowOff>190499</xdr:rowOff>
    </xdr:from>
    <xdr:to>
      <xdr:col>12</xdr:col>
      <xdr:colOff>420149</xdr:colOff>
      <xdr:row>65</xdr:row>
      <xdr:rowOff>170999</xdr:rowOff>
    </xdr:to>
    <xdr:graphicFrame macro="">
      <xdr:nvGraphicFramePr>
        <xdr:cNvPr id="2" name="Chart 2">
          <a:extLst>
            <a:ext uri="{FF2B5EF4-FFF2-40B4-BE49-F238E27FC236}">
              <a16:creationId xmlns:a16="http://schemas.microsoft.com/office/drawing/2014/main" id="{A8A4D81E-1A31-4BF3-BD40-2A06DF851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28573</xdr:colOff>
      <xdr:row>85</xdr:row>
      <xdr:rowOff>171449</xdr:rowOff>
    </xdr:from>
    <xdr:to>
      <xdr:col>11</xdr:col>
      <xdr:colOff>580798</xdr:colOff>
      <xdr:row>101</xdr:row>
      <xdr:rowOff>3449</xdr:rowOff>
    </xdr:to>
    <xdr:graphicFrame macro="">
      <xdr:nvGraphicFramePr>
        <xdr:cNvPr id="3" name="Chart 4">
          <a:extLst>
            <a:ext uri="{FF2B5EF4-FFF2-40B4-BE49-F238E27FC236}">
              <a16:creationId xmlns:a16="http://schemas.microsoft.com/office/drawing/2014/main" id="{8266A19E-F13A-4ED5-8A82-E1466D2A40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119</xdr:row>
      <xdr:rowOff>190499</xdr:rowOff>
    </xdr:from>
    <xdr:to>
      <xdr:col>12</xdr:col>
      <xdr:colOff>410625</xdr:colOff>
      <xdr:row>138</xdr:row>
      <xdr:rowOff>170999</xdr:rowOff>
    </xdr:to>
    <xdr:graphicFrame macro="">
      <xdr:nvGraphicFramePr>
        <xdr:cNvPr id="4" name="Chart 5">
          <a:extLst>
            <a:ext uri="{FF2B5EF4-FFF2-40B4-BE49-F238E27FC236}">
              <a16:creationId xmlns:a16="http://schemas.microsoft.com/office/drawing/2014/main" id="{10C3CCB6-76AF-4819-992D-EF722116CB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23811</xdr:colOff>
      <xdr:row>159</xdr:row>
      <xdr:rowOff>28574</xdr:rowOff>
    </xdr:from>
    <xdr:to>
      <xdr:col>11</xdr:col>
      <xdr:colOff>576036</xdr:colOff>
      <xdr:row>174</xdr:row>
      <xdr:rowOff>51074</xdr:rowOff>
    </xdr:to>
    <xdr:graphicFrame macro="">
      <xdr:nvGraphicFramePr>
        <xdr:cNvPr id="7" name="Chart 9">
          <a:extLst>
            <a:ext uri="{FF2B5EF4-FFF2-40B4-BE49-F238E27FC236}">
              <a16:creationId xmlns:a16="http://schemas.microsoft.com/office/drawing/2014/main" id="{211AED97-3FF4-4CC9-9869-9421E76A43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609599</xdr:colOff>
      <xdr:row>193</xdr:row>
      <xdr:rowOff>9525</xdr:rowOff>
    </xdr:from>
    <xdr:to>
      <xdr:col>12</xdr:col>
      <xdr:colOff>410624</xdr:colOff>
      <xdr:row>211</xdr:row>
      <xdr:rowOff>180525</xdr:rowOff>
    </xdr:to>
    <xdr:graphicFrame macro="">
      <xdr:nvGraphicFramePr>
        <xdr:cNvPr id="8" name="Chart 10">
          <a:extLst>
            <a:ext uri="{FF2B5EF4-FFF2-40B4-BE49-F238E27FC236}">
              <a16:creationId xmlns:a16="http://schemas.microsoft.com/office/drawing/2014/main" id="{13A81F8A-B398-4373-A739-275902C243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600074</xdr:colOff>
      <xdr:row>225</xdr:row>
      <xdr:rowOff>85724</xdr:rowOff>
    </xdr:from>
    <xdr:to>
      <xdr:col>12</xdr:col>
      <xdr:colOff>401099</xdr:colOff>
      <xdr:row>244</xdr:row>
      <xdr:rowOff>66224</xdr:rowOff>
    </xdr:to>
    <xdr:graphicFrame macro="">
      <xdr:nvGraphicFramePr>
        <xdr:cNvPr id="9" name="Chart 11">
          <a:extLst>
            <a:ext uri="{FF2B5EF4-FFF2-40B4-BE49-F238E27FC236}">
              <a16:creationId xmlns:a16="http://schemas.microsoft.com/office/drawing/2014/main" id="{A3B11BC1-0ABB-4E8F-9064-F6D0A87264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19047</xdr:colOff>
      <xdr:row>14</xdr:row>
      <xdr:rowOff>104775</xdr:rowOff>
    </xdr:from>
    <xdr:to>
      <xdr:col>11</xdr:col>
      <xdr:colOff>571272</xdr:colOff>
      <xdr:row>29</xdr:row>
      <xdr:rowOff>127275</xdr:rowOff>
    </xdr:to>
    <xdr:graphicFrame macro="">
      <xdr:nvGraphicFramePr>
        <xdr:cNvPr id="10" name="Chart 3">
          <a:extLst>
            <a:ext uri="{FF2B5EF4-FFF2-40B4-BE49-F238E27FC236}">
              <a16:creationId xmlns:a16="http://schemas.microsoft.com/office/drawing/2014/main" id="{2060CFA5-0F85-4BE3-ADFF-8E2B2AB7C4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264</xdr:row>
      <xdr:rowOff>166687</xdr:rowOff>
    </xdr:from>
    <xdr:to>
      <xdr:col>10</xdr:col>
      <xdr:colOff>294600</xdr:colOff>
      <xdr:row>279</xdr:row>
      <xdr:rowOff>189187</xdr:rowOff>
    </xdr:to>
    <xdr:graphicFrame macro="">
      <xdr:nvGraphicFramePr>
        <xdr:cNvPr id="5" name="Grafiek 4">
          <a:extLst>
            <a:ext uri="{FF2B5EF4-FFF2-40B4-BE49-F238E27FC236}">
              <a16:creationId xmlns:a16="http://schemas.microsoft.com/office/drawing/2014/main" id="{CB3E8625-7E37-4EEB-891C-D1AAA4AEF4B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AP155"/>
  <sheetViews>
    <sheetView tabSelected="1" topLeftCell="A154" zoomScale="85" zoomScaleNormal="85" workbookViewId="0">
      <selection activeCell="H28" sqref="H28:L28"/>
    </sheetView>
  </sheetViews>
  <sheetFormatPr defaultColWidth="9.140625" defaultRowHeight="15" x14ac:dyDescent="0.25"/>
  <cols>
    <col min="1" max="1" width="6.5703125" style="3" customWidth="1"/>
    <col min="2" max="2" width="9.140625" style="1" customWidth="1"/>
    <col min="3" max="4" width="9.140625" style="1"/>
    <col min="5" max="5" width="11.85546875" style="1" customWidth="1"/>
    <col min="6" max="6" width="13.85546875" style="1" customWidth="1"/>
    <col min="7" max="7" width="11" style="1" customWidth="1"/>
    <col min="8" max="8" width="11.85546875" style="1" customWidth="1"/>
    <col min="9" max="10" width="12.7109375" style="1" customWidth="1"/>
    <col min="11" max="11" width="12.85546875" style="1" customWidth="1"/>
    <col min="12" max="12" width="12.7109375" style="1" customWidth="1"/>
    <col min="13" max="13" width="23" style="1" customWidth="1"/>
    <col min="14" max="14" width="9.140625" style="1"/>
    <col min="15" max="15" width="9.42578125" style="1" bestFit="1" customWidth="1"/>
    <col min="16" max="43" width="9.140625" style="1" customWidth="1"/>
    <col min="44" max="44" width="13.85546875" style="1" bestFit="1" customWidth="1"/>
    <col min="45" max="45" width="8.28515625" style="1" bestFit="1" customWidth="1"/>
    <col min="46" max="46" width="16.42578125" style="1" bestFit="1" customWidth="1"/>
    <col min="47" max="47" width="8.85546875" style="1" bestFit="1" customWidth="1"/>
    <col min="48" max="48" width="24.5703125" style="1" bestFit="1" customWidth="1"/>
    <col min="49" max="49" width="19.28515625" style="1" bestFit="1" customWidth="1"/>
    <col min="50" max="50" width="7.42578125" style="1" customWidth="1"/>
    <col min="51" max="51" width="19.28515625" style="1" bestFit="1" customWidth="1"/>
    <col min="52" max="52" width="21.7109375" style="1" bestFit="1" customWidth="1"/>
    <col min="53" max="53" width="10" style="1" bestFit="1" customWidth="1"/>
    <col min="54" max="16384" width="9.140625" style="1"/>
  </cols>
  <sheetData>
    <row r="1" spans="1:13" ht="47.25" customHeight="1" thickBot="1" x14ac:dyDescent="0.3">
      <c r="A1" s="102" t="s">
        <v>66</v>
      </c>
      <c r="B1" s="103"/>
      <c r="C1" s="103"/>
      <c r="D1" s="103"/>
      <c r="E1" s="103"/>
      <c r="F1" s="103"/>
      <c r="G1" s="103"/>
      <c r="H1" s="103"/>
      <c r="I1" s="103"/>
      <c r="J1" s="103"/>
      <c r="K1" s="103"/>
      <c r="L1" s="103"/>
      <c r="M1" s="104"/>
    </row>
    <row r="2" spans="1:13" ht="19.5" customHeight="1" x14ac:dyDescent="0.25">
      <c r="A2" s="105" t="s">
        <v>0</v>
      </c>
      <c r="B2" s="105"/>
      <c r="C2" s="105"/>
      <c r="D2" s="105"/>
      <c r="E2" s="105"/>
      <c r="F2" s="105"/>
      <c r="G2" s="105"/>
      <c r="H2" s="105"/>
      <c r="I2" s="105"/>
      <c r="J2" s="105"/>
      <c r="K2" s="105"/>
      <c r="L2" s="105"/>
      <c r="M2" s="105"/>
    </row>
    <row r="3" spans="1:13" ht="128.25" customHeight="1" x14ac:dyDescent="0.25">
      <c r="A3" s="106" t="s">
        <v>67</v>
      </c>
      <c r="B3" s="106"/>
      <c r="C3" s="106"/>
      <c r="D3" s="106"/>
      <c r="E3" s="106"/>
      <c r="F3" s="106"/>
      <c r="G3" s="106"/>
      <c r="H3" s="106"/>
      <c r="I3" s="106"/>
      <c r="J3" s="106"/>
      <c r="K3" s="106"/>
      <c r="L3" s="106"/>
      <c r="M3" s="106"/>
    </row>
    <row r="4" spans="1:13" ht="204" customHeight="1" x14ac:dyDescent="0.25">
      <c r="A4" s="106" t="s">
        <v>109</v>
      </c>
      <c r="B4" s="106"/>
      <c r="C4" s="106"/>
      <c r="D4" s="106"/>
      <c r="E4" s="106"/>
      <c r="F4" s="106"/>
      <c r="G4" s="106"/>
      <c r="H4" s="106"/>
      <c r="I4" s="106"/>
      <c r="J4" s="106"/>
      <c r="K4" s="106"/>
      <c r="L4" s="106"/>
      <c r="M4" s="106"/>
    </row>
    <row r="5" spans="1:13" ht="129.75" customHeight="1" x14ac:dyDescent="0.25"/>
    <row r="6" spans="1:13" s="77" customFormat="1" ht="36.75" customHeight="1" x14ac:dyDescent="0.25">
      <c r="A6" s="112" t="s">
        <v>1</v>
      </c>
      <c r="B6" s="100" t="s">
        <v>70</v>
      </c>
      <c r="C6" s="100"/>
      <c r="D6" s="100"/>
      <c r="E6" s="100"/>
      <c r="F6" s="100"/>
      <c r="G6" s="100"/>
      <c r="H6" s="100"/>
      <c r="I6" s="100"/>
      <c r="J6" s="100"/>
      <c r="K6" s="100"/>
      <c r="L6" s="100"/>
      <c r="M6" s="100"/>
    </row>
    <row r="7" spans="1:13" ht="30" customHeight="1" x14ac:dyDescent="0.25">
      <c r="A7" s="113"/>
      <c r="B7" s="97" t="s">
        <v>2</v>
      </c>
      <c r="C7" s="97"/>
      <c r="D7" s="97"/>
      <c r="E7" s="97"/>
      <c r="F7" s="97"/>
      <c r="G7" s="97"/>
      <c r="H7" s="97"/>
      <c r="I7" s="97"/>
      <c r="J7" s="97"/>
      <c r="K7" s="97"/>
      <c r="L7" s="97"/>
      <c r="M7" s="97"/>
    </row>
    <row r="8" spans="1:13" ht="34.5" customHeight="1" x14ac:dyDescent="0.25">
      <c r="A8" s="113"/>
      <c r="B8" s="101" t="s">
        <v>3</v>
      </c>
      <c r="C8" s="101"/>
      <c r="D8" s="101"/>
      <c r="E8" s="101"/>
      <c r="F8" s="101"/>
      <c r="G8" s="72" t="s">
        <v>4</v>
      </c>
      <c r="H8" s="101" t="s">
        <v>24</v>
      </c>
      <c r="I8" s="101"/>
      <c r="J8" s="101"/>
      <c r="K8" s="101"/>
      <c r="L8" s="101"/>
      <c r="M8" s="72" t="s">
        <v>4</v>
      </c>
    </row>
    <row r="9" spans="1:13" ht="56.25" customHeight="1" x14ac:dyDescent="0.25">
      <c r="A9" s="113"/>
      <c r="B9" s="96" t="s">
        <v>110</v>
      </c>
      <c r="C9" s="96"/>
      <c r="D9" s="96"/>
      <c r="E9" s="96"/>
      <c r="F9" s="96"/>
      <c r="G9" s="76"/>
      <c r="H9" s="108" t="s">
        <v>5</v>
      </c>
      <c r="I9" s="108"/>
      <c r="J9" s="108"/>
      <c r="K9" s="108"/>
      <c r="L9" s="108"/>
      <c r="M9" s="73"/>
    </row>
    <row r="10" spans="1:13" ht="42" customHeight="1" x14ac:dyDescent="0.25">
      <c r="A10" s="113"/>
      <c r="B10" s="109" t="s">
        <v>6</v>
      </c>
      <c r="C10" s="109"/>
      <c r="D10" s="109"/>
      <c r="E10" s="109"/>
      <c r="F10" s="109"/>
      <c r="G10" s="73"/>
      <c r="H10" s="108" t="s">
        <v>7</v>
      </c>
      <c r="I10" s="108"/>
      <c r="J10" s="108"/>
      <c r="K10" s="108"/>
      <c r="L10" s="108"/>
      <c r="M10" s="73"/>
    </row>
    <row r="11" spans="1:13" ht="110.1" customHeight="1" x14ac:dyDescent="0.25">
      <c r="A11" s="113"/>
      <c r="B11" s="96" t="s">
        <v>8</v>
      </c>
      <c r="C11" s="96"/>
      <c r="D11" s="96"/>
      <c r="E11" s="96"/>
      <c r="F11" s="96"/>
      <c r="G11" s="73"/>
      <c r="H11" s="108" t="s">
        <v>9</v>
      </c>
      <c r="I11" s="108"/>
      <c r="J11" s="108"/>
      <c r="K11" s="108"/>
      <c r="L11" s="108"/>
      <c r="M11" s="73"/>
    </row>
    <row r="12" spans="1:13" ht="75" customHeight="1" x14ac:dyDescent="0.25">
      <c r="A12" s="113"/>
      <c r="B12" s="109" t="s">
        <v>10</v>
      </c>
      <c r="C12" s="109"/>
      <c r="D12" s="109"/>
      <c r="E12" s="109"/>
      <c r="F12" s="109"/>
      <c r="G12" s="73"/>
      <c r="H12" s="108"/>
      <c r="I12" s="108"/>
      <c r="J12" s="108"/>
      <c r="K12" s="108"/>
      <c r="L12" s="108"/>
      <c r="M12" s="73"/>
    </row>
    <row r="13" spans="1:13" ht="50.25" customHeight="1" x14ac:dyDescent="0.25">
      <c r="A13" s="113"/>
      <c r="B13" s="96" t="s">
        <v>11</v>
      </c>
      <c r="C13" s="96"/>
      <c r="D13" s="96"/>
      <c r="E13" s="96"/>
      <c r="F13" s="96"/>
      <c r="G13" s="73"/>
      <c r="H13" s="108" t="s">
        <v>12</v>
      </c>
      <c r="I13" s="108"/>
      <c r="J13" s="108"/>
      <c r="K13" s="108"/>
      <c r="L13" s="108"/>
      <c r="M13" s="73"/>
    </row>
    <row r="14" spans="1:13" ht="51" customHeight="1" x14ac:dyDescent="0.25">
      <c r="A14" s="113"/>
      <c r="B14" s="96" t="s">
        <v>13</v>
      </c>
      <c r="C14" s="96"/>
      <c r="D14" s="96"/>
      <c r="E14" s="96"/>
      <c r="F14" s="96"/>
      <c r="G14" s="73"/>
      <c r="H14" s="108"/>
      <c r="I14" s="108"/>
      <c r="J14" s="108"/>
      <c r="K14" s="108"/>
      <c r="L14" s="108"/>
      <c r="M14" s="73"/>
    </row>
    <row r="15" spans="1:13" ht="60" customHeight="1" x14ac:dyDescent="0.25">
      <c r="A15" s="114"/>
      <c r="B15" s="109" t="s">
        <v>14</v>
      </c>
      <c r="C15" s="109"/>
      <c r="D15" s="109"/>
      <c r="E15" s="109"/>
      <c r="F15" s="109"/>
      <c r="G15" s="73"/>
      <c r="H15" s="108"/>
      <c r="I15" s="108"/>
      <c r="J15" s="108"/>
      <c r="K15" s="108"/>
      <c r="L15" s="108"/>
      <c r="M15" s="73"/>
    </row>
    <row r="16" spans="1:13" ht="141" customHeight="1" x14ac:dyDescent="0.25">
      <c r="A16" s="112" t="s">
        <v>1</v>
      </c>
      <c r="B16" s="96" t="s">
        <v>15</v>
      </c>
      <c r="C16" s="96"/>
      <c r="D16" s="96"/>
      <c r="E16" s="96"/>
      <c r="F16" s="96"/>
      <c r="G16" s="73"/>
      <c r="H16" s="108" t="s">
        <v>16</v>
      </c>
      <c r="I16" s="108"/>
      <c r="J16" s="108"/>
      <c r="K16" s="108"/>
      <c r="L16" s="108"/>
      <c r="M16" s="73"/>
    </row>
    <row r="17" spans="1:13" ht="60" customHeight="1" x14ac:dyDescent="0.25">
      <c r="A17" s="113"/>
      <c r="B17" s="109" t="s">
        <v>17</v>
      </c>
      <c r="C17" s="109"/>
      <c r="D17" s="109"/>
      <c r="E17" s="109"/>
      <c r="F17" s="109"/>
      <c r="G17" s="73"/>
      <c r="H17" s="108"/>
      <c r="I17" s="108"/>
      <c r="J17" s="108"/>
      <c r="K17" s="108"/>
      <c r="L17" s="108"/>
      <c r="M17" s="73"/>
    </row>
    <row r="18" spans="1:13" ht="75" customHeight="1" x14ac:dyDescent="0.25">
      <c r="A18" s="113"/>
      <c r="B18" s="109" t="s">
        <v>126</v>
      </c>
      <c r="C18" s="109"/>
      <c r="D18" s="109"/>
      <c r="E18" s="109"/>
      <c r="F18" s="109"/>
      <c r="G18" s="73"/>
      <c r="H18" s="108" t="s">
        <v>111</v>
      </c>
      <c r="I18" s="108"/>
      <c r="J18" s="108"/>
      <c r="K18" s="108"/>
      <c r="L18" s="108"/>
      <c r="M18" s="73"/>
    </row>
    <row r="19" spans="1:13" ht="60" customHeight="1" x14ac:dyDescent="0.25">
      <c r="A19" s="113"/>
      <c r="B19" s="96" t="s">
        <v>18</v>
      </c>
      <c r="C19" s="96"/>
      <c r="D19" s="96"/>
      <c r="E19" s="96"/>
      <c r="F19" s="96"/>
      <c r="G19" s="73"/>
      <c r="H19" s="108" t="s">
        <v>112</v>
      </c>
      <c r="I19" s="108"/>
      <c r="J19" s="108"/>
      <c r="K19" s="108"/>
      <c r="L19" s="108"/>
      <c r="M19" s="73"/>
    </row>
    <row r="20" spans="1:13" x14ac:dyDescent="0.25">
      <c r="A20" s="113"/>
      <c r="B20" s="88" t="s">
        <v>128</v>
      </c>
      <c r="C20" s="88"/>
      <c r="D20" s="88"/>
      <c r="E20" s="88"/>
      <c r="F20" s="88"/>
      <c r="G20" s="74"/>
      <c r="H20" s="99" t="s">
        <v>129</v>
      </c>
      <c r="I20" s="99"/>
      <c r="J20" s="99"/>
      <c r="K20" s="99"/>
      <c r="L20" s="99"/>
      <c r="M20" s="75"/>
    </row>
    <row r="21" spans="1:13" ht="18" customHeight="1" x14ac:dyDescent="0.25">
      <c r="A21" s="113"/>
      <c r="B21" s="96"/>
      <c r="C21" s="96"/>
      <c r="D21" s="96"/>
      <c r="E21" s="96"/>
      <c r="F21" s="96"/>
      <c r="G21" s="73"/>
      <c r="H21" s="96"/>
      <c r="I21" s="96"/>
      <c r="J21" s="96"/>
      <c r="K21" s="96"/>
      <c r="L21" s="96"/>
      <c r="M21" s="73"/>
    </row>
    <row r="22" spans="1:13" ht="18" customHeight="1" x14ac:dyDescent="0.25">
      <c r="A22" s="113"/>
      <c r="B22" s="96"/>
      <c r="C22" s="96"/>
      <c r="D22" s="96"/>
      <c r="E22" s="96"/>
      <c r="F22" s="96"/>
      <c r="G22" s="73"/>
      <c r="H22" s="96"/>
      <c r="I22" s="96"/>
      <c r="J22" s="96"/>
      <c r="K22" s="96"/>
      <c r="L22" s="96"/>
      <c r="M22" s="73"/>
    </row>
    <row r="23" spans="1:13" ht="18" customHeight="1" x14ac:dyDescent="0.25">
      <c r="A23" s="113"/>
      <c r="B23" s="96"/>
      <c r="C23" s="96"/>
      <c r="D23" s="96"/>
      <c r="E23" s="96"/>
      <c r="F23" s="96"/>
      <c r="G23" s="73"/>
      <c r="H23" s="96"/>
      <c r="I23" s="96"/>
      <c r="J23" s="96"/>
      <c r="K23" s="96"/>
      <c r="L23" s="96"/>
      <c r="M23" s="73"/>
    </row>
    <row r="24" spans="1:13" ht="18" customHeight="1" x14ac:dyDescent="0.25">
      <c r="A24" s="113"/>
      <c r="B24" s="96"/>
      <c r="C24" s="96"/>
      <c r="D24" s="96"/>
      <c r="E24" s="96"/>
      <c r="F24" s="96"/>
      <c r="G24" s="73"/>
      <c r="H24" s="96"/>
      <c r="I24" s="96"/>
      <c r="J24" s="96"/>
      <c r="K24" s="96"/>
      <c r="L24" s="96"/>
      <c r="M24" s="73"/>
    </row>
    <row r="25" spans="1:13" ht="18" customHeight="1" x14ac:dyDescent="0.25">
      <c r="A25" s="113"/>
      <c r="B25" s="96"/>
      <c r="C25" s="96"/>
      <c r="D25" s="96"/>
      <c r="E25" s="96"/>
      <c r="F25" s="96"/>
      <c r="G25" s="73"/>
      <c r="H25" s="96"/>
      <c r="I25" s="96"/>
      <c r="J25" s="96"/>
      <c r="K25" s="96"/>
      <c r="L25" s="96"/>
      <c r="M25" s="73"/>
    </row>
    <row r="26" spans="1:13" ht="18" customHeight="1" x14ac:dyDescent="0.25">
      <c r="A26" s="113"/>
      <c r="B26" s="96"/>
      <c r="C26" s="96"/>
      <c r="D26" s="96"/>
      <c r="E26" s="96"/>
      <c r="F26" s="96"/>
      <c r="G26" s="73"/>
      <c r="H26" s="96"/>
      <c r="I26" s="96"/>
      <c r="J26" s="96"/>
      <c r="K26" s="96"/>
      <c r="L26" s="96"/>
      <c r="M26" s="73"/>
    </row>
    <row r="27" spans="1:13" ht="18" customHeight="1" x14ac:dyDescent="0.25">
      <c r="A27" s="113"/>
      <c r="B27" s="96"/>
      <c r="C27" s="96"/>
      <c r="D27" s="96"/>
      <c r="E27" s="96"/>
      <c r="F27" s="96"/>
      <c r="G27" s="73"/>
      <c r="H27" s="96"/>
      <c r="I27" s="96"/>
      <c r="J27" s="96"/>
      <c r="K27" s="96"/>
      <c r="L27" s="96"/>
      <c r="M27" s="73"/>
    </row>
    <row r="28" spans="1:13" ht="18" customHeight="1" x14ac:dyDescent="0.25">
      <c r="A28" s="113"/>
      <c r="B28" s="96"/>
      <c r="C28" s="96"/>
      <c r="D28" s="96"/>
      <c r="E28" s="96"/>
      <c r="F28" s="96"/>
      <c r="G28" s="73"/>
      <c r="H28" s="96"/>
      <c r="I28" s="96"/>
      <c r="J28" s="96"/>
      <c r="K28" s="96"/>
      <c r="L28" s="96"/>
      <c r="M28" s="73"/>
    </row>
    <row r="29" spans="1:13" ht="18" customHeight="1" x14ac:dyDescent="0.25">
      <c r="A29" s="113"/>
      <c r="B29" s="96"/>
      <c r="C29" s="96"/>
      <c r="D29" s="96"/>
      <c r="E29" s="96"/>
      <c r="F29" s="96"/>
      <c r="G29" s="73"/>
      <c r="H29" s="96"/>
      <c r="I29" s="96"/>
      <c r="J29" s="96"/>
      <c r="K29" s="96"/>
      <c r="L29" s="96"/>
      <c r="M29" s="73"/>
    </row>
    <row r="30" spans="1:13" ht="18" customHeight="1" x14ac:dyDescent="0.25">
      <c r="A30" s="113"/>
      <c r="B30" s="96"/>
      <c r="C30" s="96"/>
      <c r="D30" s="96"/>
      <c r="E30" s="96"/>
      <c r="F30" s="96"/>
      <c r="G30" s="73"/>
      <c r="H30" s="96"/>
      <c r="I30" s="96"/>
      <c r="J30" s="96"/>
      <c r="K30" s="96"/>
      <c r="L30" s="96"/>
      <c r="M30" s="73"/>
    </row>
    <row r="31" spans="1:13" ht="18" customHeight="1" x14ac:dyDescent="0.25">
      <c r="A31" s="114"/>
      <c r="B31" s="96"/>
      <c r="C31" s="96"/>
      <c r="D31" s="96"/>
      <c r="E31" s="96"/>
      <c r="F31" s="96"/>
      <c r="G31" s="73"/>
      <c r="H31" s="96"/>
      <c r="I31" s="96"/>
      <c r="J31" s="96"/>
      <c r="K31" s="96"/>
      <c r="L31" s="96"/>
      <c r="M31" s="73"/>
    </row>
    <row r="32" spans="1:13" ht="36" customHeight="1" x14ac:dyDescent="0.25"/>
    <row r="33" spans="1:13" ht="30" customHeight="1" x14ac:dyDescent="0.25">
      <c r="A33" s="107" t="s">
        <v>19</v>
      </c>
      <c r="B33" s="97" t="s">
        <v>20</v>
      </c>
      <c r="C33" s="97"/>
      <c r="D33" s="97"/>
      <c r="E33" s="97"/>
      <c r="F33" s="97"/>
      <c r="G33" s="97"/>
      <c r="H33" s="97"/>
      <c r="I33" s="97"/>
      <c r="J33" s="97"/>
      <c r="K33" s="97"/>
      <c r="L33" s="97"/>
      <c r="M33" s="97"/>
    </row>
    <row r="34" spans="1:13" ht="15.75" customHeight="1" x14ac:dyDescent="0.25">
      <c r="A34" s="107"/>
      <c r="B34" s="90" t="s">
        <v>21</v>
      </c>
      <c r="C34" s="91"/>
      <c r="D34" s="91"/>
      <c r="E34" s="91"/>
      <c r="F34" s="92"/>
      <c r="G34" s="90" t="s">
        <v>22</v>
      </c>
      <c r="H34" s="91"/>
      <c r="I34" s="92"/>
      <c r="J34" s="90" t="s">
        <v>23</v>
      </c>
      <c r="K34" s="91"/>
      <c r="L34" s="91"/>
      <c r="M34" s="92"/>
    </row>
    <row r="35" spans="1:13" ht="35.1" customHeight="1" x14ac:dyDescent="0.25">
      <c r="A35" s="107"/>
      <c r="B35" s="96"/>
      <c r="C35" s="96"/>
      <c r="D35" s="96"/>
      <c r="E35" s="96"/>
      <c r="F35" s="96"/>
      <c r="G35" s="96"/>
      <c r="H35" s="96"/>
      <c r="I35" s="96"/>
      <c r="J35" s="96"/>
      <c r="K35" s="96"/>
      <c r="L35" s="96"/>
      <c r="M35" s="96"/>
    </row>
    <row r="36" spans="1:13" ht="35.1" customHeight="1" x14ac:dyDescent="0.25">
      <c r="A36" s="107"/>
      <c r="B36" s="96"/>
      <c r="C36" s="96"/>
      <c r="D36" s="96"/>
      <c r="E36" s="96"/>
      <c r="F36" s="96"/>
      <c r="G36" s="96"/>
      <c r="H36" s="96"/>
      <c r="I36" s="96"/>
      <c r="J36" s="96"/>
      <c r="K36" s="96"/>
      <c r="L36" s="96"/>
      <c r="M36" s="96"/>
    </row>
    <row r="37" spans="1:13" ht="35.1" customHeight="1" x14ac:dyDescent="0.25">
      <c r="A37" s="107"/>
      <c r="B37" s="96"/>
      <c r="C37" s="96"/>
      <c r="D37" s="96"/>
      <c r="E37" s="96"/>
      <c r="F37" s="96"/>
      <c r="G37" s="96"/>
      <c r="H37" s="96"/>
      <c r="I37" s="96"/>
      <c r="J37" s="96"/>
      <c r="K37" s="96"/>
      <c r="L37" s="96"/>
      <c r="M37" s="96"/>
    </row>
    <row r="38" spans="1:13" ht="35.1" customHeight="1" x14ac:dyDescent="0.25">
      <c r="A38" s="107"/>
      <c r="B38" s="96"/>
      <c r="C38" s="96"/>
      <c r="D38" s="96"/>
      <c r="E38" s="96"/>
      <c r="F38" s="96"/>
      <c r="G38" s="96"/>
      <c r="H38" s="96"/>
      <c r="I38" s="96"/>
      <c r="J38" s="96"/>
      <c r="K38" s="96"/>
      <c r="L38" s="96"/>
      <c r="M38" s="96"/>
    </row>
    <row r="39" spans="1:13" ht="35.1" customHeight="1" x14ac:dyDescent="0.25">
      <c r="A39" s="107"/>
      <c r="B39" s="96"/>
      <c r="C39" s="96"/>
      <c r="D39" s="96"/>
      <c r="E39" s="96"/>
      <c r="F39" s="96"/>
      <c r="G39" s="96"/>
      <c r="H39" s="96"/>
      <c r="I39" s="96"/>
      <c r="J39" s="96"/>
      <c r="K39" s="96"/>
      <c r="L39" s="96"/>
      <c r="M39" s="96"/>
    </row>
    <row r="40" spans="1:13" ht="35.1" customHeight="1" x14ac:dyDescent="0.25">
      <c r="A40" s="107"/>
      <c r="B40" s="96"/>
      <c r="C40" s="96"/>
      <c r="D40" s="96"/>
      <c r="E40" s="96"/>
      <c r="F40" s="96"/>
      <c r="G40" s="96"/>
      <c r="H40" s="96"/>
      <c r="I40" s="96"/>
      <c r="J40" s="96"/>
      <c r="K40" s="96"/>
      <c r="L40" s="96"/>
      <c r="M40" s="96"/>
    </row>
    <row r="41" spans="1:13" ht="35.1" customHeight="1" x14ac:dyDescent="0.25">
      <c r="A41" s="107"/>
      <c r="B41" s="79"/>
      <c r="C41" s="80"/>
      <c r="D41" s="80"/>
      <c r="E41" s="80"/>
      <c r="F41" s="81"/>
      <c r="G41" s="96"/>
      <c r="H41" s="96"/>
      <c r="I41" s="96"/>
      <c r="J41" s="96"/>
      <c r="K41" s="96"/>
      <c r="L41" s="96"/>
      <c r="M41" s="96"/>
    </row>
    <row r="42" spans="1:13" ht="35.1" customHeight="1" x14ac:dyDescent="0.25">
      <c r="A42" s="107"/>
      <c r="B42" s="96"/>
      <c r="C42" s="96"/>
      <c r="D42" s="96"/>
      <c r="E42" s="96"/>
      <c r="F42" s="96"/>
      <c r="G42" s="96"/>
      <c r="H42" s="96"/>
      <c r="I42" s="96"/>
      <c r="J42" s="96"/>
      <c r="K42" s="96"/>
      <c r="L42" s="96"/>
      <c r="M42" s="96"/>
    </row>
    <row r="43" spans="1:13" ht="35.1" customHeight="1" x14ac:dyDescent="0.25">
      <c r="A43" s="107"/>
      <c r="B43" s="96"/>
      <c r="C43" s="96"/>
      <c r="D43" s="96"/>
      <c r="E43" s="96"/>
      <c r="F43" s="96"/>
      <c r="G43" s="96"/>
      <c r="H43" s="96"/>
      <c r="I43" s="96"/>
      <c r="J43" s="96"/>
      <c r="K43" s="96"/>
      <c r="L43" s="96"/>
      <c r="M43" s="96"/>
    </row>
    <row r="44" spans="1:13" ht="35.1" customHeight="1" x14ac:dyDescent="0.25">
      <c r="A44" s="107"/>
      <c r="B44" s="96"/>
      <c r="C44" s="96"/>
      <c r="D44" s="96"/>
      <c r="E44" s="96"/>
      <c r="F44" s="96"/>
      <c r="G44" s="96"/>
      <c r="H44" s="96"/>
      <c r="I44" s="96"/>
      <c r="J44" s="96"/>
      <c r="K44" s="96"/>
      <c r="L44" s="96"/>
      <c r="M44" s="96"/>
    </row>
    <row r="45" spans="1:13" ht="35.1" customHeight="1" x14ac:dyDescent="0.25">
      <c r="A45" s="107"/>
      <c r="B45" s="96"/>
      <c r="C45" s="96"/>
      <c r="D45" s="96"/>
      <c r="E45" s="96"/>
      <c r="F45" s="96"/>
      <c r="G45" s="96"/>
      <c r="H45" s="96"/>
      <c r="I45" s="96"/>
      <c r="J45" s="96"/>
      <c r="K45" s="96"/>
      <c r="L45" s="96"/>
      <c r="M45" s="96"/>
    </row>
    <row r="46" spans="1:13" ht="35.1" customHeight="1" x14ac:dyDescent="0.25">
      <c r="A46" s="107"/>
      <c r="B46" s="96"/>
      <c r="C46" s="96"/>
      <c r="D46" s="96"/>
      <c r="E46" s="96"/>
      <c r="F46" s="96"/>
      <c r="G46" s="96"/>
      <c r="H46" s="96"/>
      <c r="I46" s="96"/>
      <c r="J46" s="96"/>
      <c r="K46" s="96"/>
      <c r="L46" s="96"/>
      <c r="M46" s="96"/>
    </row>
    <row r="47" spans="1:13" ht="17.25" customHeight="1" x14ac:dyDescent="0.25">
      <c r="A47" s="107"/>
      <c r="B47" s="82"/>
      <c r="C47" s="83"/>
      <c r="D47" s="83"/>
      <c r="E47" s="83"/>
      <c r="F47" s="84"/>
      <c r="G47" s="89"/>
      <c r="H47" s="89"/>
      <c r="I47" s="89"/>
      <c r="J47" s="89"/>
      <c r="K47" s="89"/>
      <c r="L47" s="89"/>
      <c r="M47" s="89"/>
    </row>
    <row r="48" spans="1:13" ht="17.25" customHeight="1" x14ac:dyDescent="0.25">
      <c r="A48" s="107"/>
      <c r="B48" s="82"/>
      <c r="C48" s="83"/>
      <c r="D48" s="83"/>
      <c r="E48" s="83"/>
      <c r="F48" s="84"/>
      <c r="G48" s="89"/>
      <c r="H48" s="89"/>
      <c r="I48" s="89"/>
      <c r="J48" s="89"/>
      <c r="K48" s="89"/>
      <c r="L48" s="89"/>
      <c r="M48" s="89"/>
    </row>
    <row r="49" spans="1:13" ht="17.25" customHeight="1" x14ac:dyDescent="0.25">
      <c r="A49" s="107"/>
      <c r="B49" s="82"/>
      <c r="C49" s="83"/>
      <c r="D49" s="83"/>
      <c r="E49" s="83"/>
      <c r="F49" s="84"/>
      <c r="G49" s="89"/>
      <c r="H49" s="89"/>
      <c r="I49" s="89"/>
      <c r="J49" s="89"/>
      <c r="K49" s="89"/>
      <c r="L49" s="89"/>
      <c r="M49" s="89"/>
    </row>
    <row r="50" spans="1:13" ht="17.25" customHeight="1" x14ac:dyDescent="0.25">
      <c r="A50" s="107"/>
      <c r="B50" s="82"/>
      <c r="C50" s="83"/>
      <c r="D50" s="83"/>
      <c r="E50" s="83"/>
      <c r="F50" s="84"/>
      <c r="G50" s="89"/>
      <c r="H50" s="89"/>
      <c r="I50" s="89"/>
      <c r="J50" s="89"/>
      <c r="K50" s="89"/>
      <c r="L50" s="89"/>
      <c r="M50" s="89"/>
    </row>
    <row r="51" spans="1:13" ht="17.25" customHeight="1" x14ac:dyDescent="0.25">
      <c r="A51" s="107"/>
      <c r="B51" s="82"/>
      <c r="C51" s="83"/>
      <c r="D51" s="83"/>
      <c r="E51" s="83"/>
      <c r="F51" s="84"/>
      <c r="G51" s="89"/>
      <c r="H51" s="89"/>
      <c r="I51" s="89"/>
      <c r="J51" s="89"/>
      <c r="K51" s="89"/>
      <c r="L51" s="89"/>
      <c r="M51" s="89"/>
    </row>
    <row r="52" spans="1:13" ht="17.25" customHeight="1" x14ac:dyDescent="0.25">
      <c r="A52" s="107"/>
      <c r="B52" s="82"/>
      <c r="C52" s="83"/>
      <c r="D52" s="83"/>
      <c r="E52" s="83"/>
      <c r="F52" s="84"/>
      <c r="G52" s="89"/>
      <c r="H52" s="89"/>
      <c r="I52" s="89"/>
      <c r="J52" s="89"/>
      <c r="K52" s="89"/>
      <c r="L52" s="89"/>
      <c r="M52" s="89"/>
    </row>
    <row r="53" spans="1:13" ht="17.25" customHeight="1" x14ac:dyDescent="0.25">
      <c r="A53" s="107"/>
      <c r="B53" s="82"/>
      <c r="C53" s="83"/>
      <c r="D53" s="83"/>
      <c r="E53" s="83"/>
      <c r="F53" s="84"/>
      <c r="G53" s="89"/>
      <c r="H53" s="89"/>
      <c r="I53" s="89"/>
      <c r="J53" s="89"/>
      <c r="K53" s="89"/>
      <c r="L53" s="89"/>
      <c r="M53" s="89"/>
    </row>
    <row r="54" spans="1:13" ht="17.25" customHeight="1" x14ac:dyDescent="0.25">
      <c r="A54" s="107"/>
      <c r="B54" s="82"/>
      <c r="C54" s="83"/>
      <c r="D54" s="83"/>
      <c r="E54" s="83"/>
      <c r="F54" s="84"/>
      <c r="G54" s="89"/>
      <c r="H54" s="89"/>
      <c r="I54" s="89"/>
      <c r="J54" s="89"/>
      <c r="K54" s="89"/>
      <c r="L54" s="89"/>
      <c r="M54" s="89"/>
    </row>
    <row r="55" spans="1:13" ht="17.25" customHeight="1" x14ac:dyDescent="0.25">
      <c r="A55" s="40"/>
      <c r="B55" s="41"/>
      <c r="C55" s="41"/>
      <c r="D55" s="41"/>
      <c r="E55" s="41"/>
      <c r="F55" s="41"/>
      <c r="G55" s="41"/>
      <c r="H55" s="41"/>
      <c r="I55" s="41"/>
      <c r="J55" s="41"/>
      <c r="K55" s="41"/>
      <c r="L55" s="41"/>
      <c r="M55" s="41"/>
    </row>
    <row r="56" spans="1:13" ht="79.5" customHeight="1" x14ac:dyDescent="0.25"/>
    <row r="57" spans="1:13" s="77" customFormat="1" ht="36.75" customHeight="1" x14ac:dyDescent="0.25">
      <c r="A57" s="118" t="s">
        <v>1</v>
      </c>
      <c r="B57" s="110" t="s">
        <v>25</v>
      </c>
      <c r="C57" s="110"/>
      <c r="D57" s="110"/>
      <c r="E57" s="110"/>
      <c r="F57" s="110"/>
      <c r="G57" s="110"/>
      <c r="H57" s="110"/>
      <c r="I57" s="110"/>
      <c r="J57" s="110"/>
      <c r="K57" s="110"/>
      <c r="L57" s="110"/>
      <c r="M57" s="110"/>
    </row>
    <row r="58" spans="1:13" ht="30" customHeight="1" x14ac:dyDescent="0.25">
      <c r="A58" s="119"/>
      <c r="B58" s="97" t="s">
        <v>2</v>
      </c>
      <c r="C58" s="97"/>
      <c r="D58" s="97"/>
      <c r="E58" s="97"/>
      <c r="F58" s="97"/>
      <c r="G58" s="97"/>
      <c r="H58" s="97"/>
      <c r="I58" s="97"/>
      <c r="J58" s="97"/>
      <c r="K58" s="97"/>
      <c r="L58" s="97"/>
      <c r="M58" s="97"/>
    </row>
    <row r="59" spans="1:13" ht="30.75" customHeight="1" x14ac:dyDescent="0.25">
      <c r="A59" s="119"/>
      <c r="B59" s="98" t="s">
        <v>3</v>
      </c>
      <c r="C59" s="98"/>
      <c r="D59" s="98"/>
      <c r="E59" s="98"/>
      <c r="F59" s="98"/>
      <c r="G59" s="5" t="s">
        <v>4</v>
      </c>
      <c r="H59" s="98" t="s">
        <v>24</v>
      </c>
      <c r="I59" s="98"/>
      <c r="J59" s="98"/>
      <c r="K59" s="98"/>
      <c r="L59" s="98"/>
      <c r="M59" s="5" t="s">
        <v>4</v>
      </c>
    </row>
    <row r="60" spans="1:13" ht="40.5" customHeight="1" x14ac:dyDescent="0.25">
      <c r="A60" s="119"/>
      <c r="B60" s="79" t="s">
        <v>68</v>
      </c>
      <c r="C60" s="80"/>
      <c r="D60" s="80"/>
      <c r="E60" s="80"/>
      <c r="F60" s="81"/>
      <c r="G60" s="73"/>
      <c r="H60" s="79" t="s">
        <v>73</v>
      </c>
      <c r="I60" s="80"/>
      <c r="J60" s="80"/>
      <c r="K60" s="80"/>
      <c r="L60" s="81"/>
      <c r="M60" s="73"/>
    </row>
    <row r="61" spans="1:13" ht="33.75" customHeight="1" x14ac:dyDescent="0.25">
      <c r="A61" s="119"/>
      <c r="B61" s="79" t="s">
        <v>69</v>
      </c>
      <c r="C61" s="80"/>
      <c r="D61" s="80"/>
      <c r="E61" s="80"/>
      <c r="F61" s="81"/>
      <c r="G61" s="73"/>
      <c r="H61" s="79" t="s">
        <v>74</v>
      </c>
      <c r="I61" s="80"/>
      <c r="J61" s="80"/>
      <c r="K61" s="80"/>
      <c r="L61" s="81"/>
      <c r="M61" s="73"/>
    </row>
    <row r="62" spans="1:13" ht="32.25" customHeight="1" x14ac:dyDescent="0.25">
      <c r="A62" s="119"/>
      <c r="B62" s="79" t="s">
        <v>71</v>
      </c>
      <c r="C62" s="80"/>
      <c r="D62" s="80"/>
      <c r="E62" s="80"/>
      <c r="F62" s="81"/>
      <c r="G62" s="73"/>
      <c r="H62" s="79" t="s">
        <v>75</v>
      </c>
      <c r="I62" s="80"/>
      <c r="J62" s="80"/>
      <c r="K62" s="80"/>
      <c r="L62" s="81"/>
      <c r="M62" s="73"/>
    </row>
    <row r="63" spans="1:13" ht="51.75" customHeight="1" x14ac:dyDescent="0.25">
      <c r="A63" s="119"/>
      <c r="B63" s="79" t="s">
        <v>72</v>
      </c>
      <c r="C63" s="80"/>
      <c r="D63" s="80"/>
      <c r="E63" s="80"/>
      <c r="F63" s="81"/>
      <c r="G63" s="73"/>
      <c r="H63" s="79" t="s">
        <v>76</v>
      </c>
      <c r="I63" s="80"/>
      <c r="J63" s="80"/>
      <c r="K63" s="80"/>
      <c r="L63" s="81"/>
      <c r="M63" s="73"/>
    </row>
    <row r="64" spans="1:13" ht="18.75" customHeight="1" x14ac:dyDescent="0.25">
      <c r="A64" s="119"/>
      <c r="B64" s="79"/>
      <c r="C64" s="80"/>
      <c r="D64" s="80"/>
      <c r="E64" s="80"/>
      <c r="F64" s="81"/>
      <c r="G64" s="73"/>
      <c r="H64" s="79" t="s">
        <v>78</v>
      </c>
      <c r="I64" s="80"/>
      <c r="J64" s="80"/>
      <c r="K64" s="80"/>
      <c r="L64" s="81"/>
      <c r="M64" s="73"/>
    </row>
    <row r="65" spans="1:13" ht="29.25" customHeight="1" x14ac:dyDescent="0.25">
      <c r="A65" s="119"/>
      <c r="B65" s="79" t="s">
        <v>77</v>
      </c>
      <c r="C65" s="80"/>
      <c r="D65" s="80"/>
      <c r="E65" s="80"/>
      <c r="F65" s="81"/>
      <c r="G65" s="73"/>
      <c r="H65" s="79" t="s">
        <v>79</v>
      </c>
      <c r="I65" s="80"/>
      <c r="J65" s="80"/>
      <c r="K65" s="80"/>
      <c r="L65" s="81"/>
      <c r="M65" s="73"/>
    </row>
    <row r="66" spans="1:13" ht="65.25" customHeight="1" x14ac:dyDescent="0.25">
      <c r="A66" s="119"/>
      <c r="B66" s="79" t="s">
        <v>125</v>
      </c>
      <c r="C66" s="80"/>
      <c r="D66" s="80"/>
      <c r="E66" s="80"/>
      <c r="F66" s="81"/>
      <c r="G66" s="73"/>
      <c r="H66" s="79"/>
      <c r="I66" s="80"/>
      <c r="J66" s="80"/>
      <c r="K66" s="80"/>
      <c r="L66" s="81"/>
      <c r="M66" s="73"/>
    </row>
    <row r="67" spans="1:13" ht="58.5" customHeight="1" x14ac:dyDescent="0.25">
      <c r="A67" s="119"/>
      <c r="B67" s="79" t="s">
        <v>123</v>
      </c>
      <c r="C67" s="80"/>
      <c r="D67" s="80"/>
      <c r="E67" s="80"/>
      <c r="F67" s="81"/>
      <c r="G67" s="73"/>
      <c r="H67" s="79"/>
      <c r="I67" s="80"/>
      <c r="J67" s="80"/>
      <c r="K67" s="80"/>
      <c r="L67" s="81"/>
      <c r="M67" s="73"/>
    </row>
    <row r="68" spans="1:13" ht="49.5" customHeight="1" x14ac:dyDescent="0.25">
      <c r="A68" s="119"/>
      <c r="B68" s="79" t="s">
        <v>124</v>
      </c>
      <c r="C68" s="80"/>
      <c r="D68" s="80"/>
      <c r="E68" s="80"/>
      <c r="F68" s="81"/>
      <c r="G68" s="73"/>
      <c r="H68" s="79"/>
      <c r="I68" s="80"/>
      <c r="J68" s="80"/>
      <c r="K68" s="80"/>
      <c r="L68" s="81"/>
      <c r="M68" s="73"/>
    </row>
    <row r="69" spans="1:13" ht="66.75" customHeight="1" x14ac:dyDescent="0.25">
      <c r="A69" s="120"/>
      <c r="B69" s="79" t="s">
        <v>131</v>
      </c>
      <c r="C69" s="80"/>
      <c r="D69" s="80"/>
      <c r="E69" s="80"/>
      <c r="F69" s="81"/>
      <c r="G69" s="73"/>
      <c r="H69" s="79"/>
      <c r="I69" s="80"/>
      <c r="J69" s="80"/>
      <c r="K69" s="80"/>
      <c r="L69" s="81"/>
      <c r="M69" s="73"/>
    </row>
    <row r="70" spans="1:13" ht="36" customHeight="1" x14ac:dyDescent="0.25">
      <c r="A70" s="115" t="s">
        <v>1</v>
      </c>
      <c r="B70" s="82"/>
      <c r="C70" s="83"/>
      <c r="D70" s="83"/>
      <c r="E70" s="83"/>
      <c r="F70" s="84"/>
      <c r="G70" s="2"/>
      <c r="H70" s="82"/>
      <c r="I70" s="83"/>
      <c r="J70" s="83"/>
      <c r="K70" s="83"/>
      <c r="L70" s="84"/>
      <c r="M70" s="2"/>
    </row>
    <row r="71" spans="1:13" ht="22.5" customHeight="1" x14ac:dyDescent="0.25">
      <c r="A71" s="116"/>
      <c r="B71" s="88" t="s">
        <v>128</v>
      </c>
      <c r="C71" s="88"/>
      <c r="D71" s="88"/>
      <c r="E71" s="88"/>
      <c r="F71" s="88"/>
      <c r="G71" s="74"/>
      <c r="H71" s="99" t="s">
        <v>129</v>
      </c>
      <c r="I71" s="99"/>
      <c r="J71" s="99"/>
      <c r="K71" s="99"/>
      <c r="L71" s="99"/>
      <c r="M71" s="6"/>
    </row>
    <row r="72" spans="1:13" ht="22.5" customHeight="1" x14ac:dyDescent="0.25">
      <c r="A72" s="116"/>
      <c r="B72" s="82"/>
      <c r="C72" s="83"/>
      <c r="D72" s="83"/>
      <c r="E72" s="83"/>
      <c r="F72" s="84"/>
      <c r="G72" s="2"/>
      <c r="H72" s="82"/>
      <c r="I72" s="83"/>
      <c r="J72" s="83"/>
      <c r="K72" s="83"/>
      <c r="L72" s="84"/>
      <c r="M72" s="2"/>
    </row>
    <row r="73" spans="1:13" ht="22.5" customHeight="1" x14ac:dyDescent="0.25">
      <c r="A73" s="116"/>
      <c r="B73" s="82"/>
      <c r="C73" s="83"/>
      <c r="D73" s="83"/>
      <c r="E73" s="83"/>
      <c r="F73" s="84"/>
      <c r="G73" s="2"/>
      <c r="H73" s="82"/>
      <c r="I73" s="83"/>
      <c r="J73" s="83"/>
      <c r="K73" s="83"/>
      <c r="L73" s="84"/>
      <c r="M73" s="2"/>
    </row>
    <row r="74" spans="1:13" ht="22.5" customHeight="1" x14ac:dyDescent="0.25">
      <c r="A74" s="116"/>
      <c r="B74" s="82"/>
      <c r="C74" s="83"/>
      <c r="D74" s="83"/>
      <c r="E74" s="83"/>
      <c r="F74" s="84"/>
      <c r="G74" s="2"/>
      <c r="H74" s="82"/>
      <c r="I74" s="83"/>
      <c r="J74" s="83"/>
      <c r="K74" s="83"/>
      <c r="L74" s="84"/>
      <c r="M74" s="2"/>
    </row>
    <row r="75" spans="1:13" ht="22.5" customHeight="1" x14ac:dyDescent="0.25">
      <c r="A75" s="116"/>
      <c r="B75" s="82"/>
      <c r="C75" s="83"/>
      <c r="D75" s="83"/>
      <c r="E75" s="83"/>
      <c r="F75" s="84"/>
      <c r="G75" s="2"/>
      <c r="H75" s="82"/>
      <c r="I75" s="83"/>
      <c r="J75" s="83"/>
      <c r="K75" s="83"/>
      <c r="L75" s="84"/>
      <c r="M75" s="2"/>
    </row>
    <row r="76" spans="1:13" ht="22.5" customHeight="1" x14ac:dyDescent="0.25">
      <c r="A76" s="116"/>
      <c r="B76" s="82"/>
      <c r="C76" s="83"/>
      <c r="D76" s="83"/>
      <c r="E76" s="83"/>
      <c r="F76" s="84"/>
      <c r="G76" s="2"/>
      <c r="H76" s="82"/>
      <c r="I76" s="83"/>
      <c r="J76" s="83"/>
      <c r="K76" s="83"/>
      <c r="L76" s="84"/>
      <c r="M76" s="2"/>
    </row>
    <row r="77" spans="1:13" ht="22.5" customHeight="1" x14ac:dyDescent="0.25">
      <c r="A77" s="116"/>
      <c r="B77" s="82"/>
      <c r="C77" s="83"/>
      <c r="D77" s="83"/>
      <c r="E77" s="83"/>
      <c r="F77" s="84"/>
      <c r="G77" s="2"/>
      <c r="H77" s="82"/>
      <c r="I77" s="83"/>
      <c r="J77" s="83"/>
      <c r="K77" s="83"/>
      <c r="L77" s="84"/>
      <c r="M77" s="2"/>
    </row>
    <row r="78" spans="1:13" ht="22.5" customHeight="1" x14ac:dyDescent="0.25">
      <c r="A78" s="116"/>
      <c r="B78" s="82"/>
      <c r="C78" s="83"/>
      <c r="D78" s="83"/>
      <c r="E78" s="83"/>
      <c r="F78" s="84"/>
      <c r="G78" s="2"/>
      <c r="H78" s="82"/>
      <c r="I78" s="83"/>
      <c r="J78" s="83"/>
      <c r="K78" s="83"/>
      <c r="L78" s="84"/>
      <c r="M78" s="2"/>
    </row>
    <row r="79" spans="1:13" ht="22.5" customHeight="1" x14ac:dyDescent="0.25">
      <c r="A79" s="116"/>
      <c r="B79" s="82"/>
      <c r="C79" s="83"/>
      <c r="D79" s="83"/>
      <c r="E79" s="83"/>
      <c r="F79" s="84"/>
      <c r="G79" s="2"/>
      <c r="H79" s="82"/>
      <c r="I79" s="83"/>
      <c r="J79" s="83"/>
      <c r="K79" s="83"/>
      <c r="L79" s="84"/>
      <c r="M79" s="2"/>
    </row>
    <row r="80" spans="1:13" ht="22.5" customHeight="1" x14ac:dyDescent="0.25">
      <c r="A80" s="116"/>
      <c r="B80" s="82"/>
      <c r="C80" s="83"/>
      <c r="D80" s="83"/>
      <c r="E80" s="83"/>
      <c r="F80" s="84"/>
      <c r="G80" s="2"/>
      <c r="H80" s="82"/>
      <c r="I80" s="83"/>
      <c r="J80" s="83"/>
      <c r="K80" s="83"/>
      <c r="L80" s="84"/>
      <c r="M80" s="2"/>
    </row>
    <row r="81" spans="1:42" ht="22.5" customHeight="1" x14ac:dyDescent="0.25">
      <c r="A81" s="117"/>
      <c r="B81" s="82"/>
      <c r="C81" s="83"/>
      <c r="D81" s="83"/>
      <c r="E81" s="83"/>
      <c r="F81" s="84"/>
      <c r="G81" s="2"/>
      <c r="H81" s="82"/>
      <c r="I81" s="83"/>
      <c r="J81" s="83"/>
      <c r="K81" s="83"/>
      <c r="L81" s="84"/>
      <c r="M81" s="2"/>
    </row>
    <row r="82" spans="1:42" ht="131.25" customHeight="1" x14ac:dyDescent="0.25">
      <c r="AL82" s="11"/>
      <c r="AM82" s="11"/>
      <c r="AN82" s="11"/>
      <c r="AO82" s="11"/>
      <c r="AP82" s="11"/>
    </row>
    <row r="83" spans="1:42" s="78" customFormat="1" ht="36.75" customHeight="1" x14ac:dyDescent="0.25">
      <c r="A83" s="107" t="s">
        <v>19</v>
      </c>
      <c r="B83" s="97" t="s">
        <v>20</v>
      </c>
      <c r="C83" s="97"/>
      <c r="D83" s="97"/>
      <c r="E83" s="97"/>
      <c r="F83" s="97"/>
      <c r="G83" s="97"/>
      <c r="H83" s="97"/>
      <c r="I83" s="97"/>
      <c r="J83" s="97"/>
      <c r="K83" s="97"/>
      <c r="L83" s="97"/>
      <c r="M83" s="97"/>
    </row>
    <row r="84" spans="1:42" ht="18" customHeight="1" x14ac:dyDescent="0.25">
      <c r="A84" s="107"/>
      <c r="B84" s="93" t="s">
        <v>80</v>
      </c>
      <c r="C84" s="94"/>
      <c r="D84" s="94"/>
      <c r="E84" s="94"/>
      <c r="F84" s="94"/>
      <c r="G84" s="94"/>
      <c r="H84" s="94"/>
      <c r="I84" s="94"/>
      <c r="J84" s="94"/>
      <c r="K84" s="94"/>
      <c r="L84" s="94"/>
      <c r="M84" s="95"/>
    </row>
    <row r="85" spans="1:42" ht="15.75" x14ac:dyDescent="0.25">
      <c r="A85" s="107"/>
      <c r="B85" s="90" t="s">
        <v>21</v>
      </c>
      <c r="C85" s="91"/>
      <c r="D85" s="91"/>
      <c r="E85" s="91"/>
      <c r="F85" s="92"/>
      <c r="G85" s="90" t="s">
        <v>22</v>
      </c>
      <c r="H85" s="91"/>
      <c r="I85" s="92"/>
      <c r="J85" s="111" t="s">
        <v>23</v>
      </c>
      <c r="K85" s="111"/>
      <c r="L85" s="111"/>
      <c r="M85" s="111"/>
    </row>
    <row r="86" spans="1:42" ht="15" customHeight="1" x14ac:dyDescent="0.25">
      <c r="A86" s="107"/>
      <c r="B86" s="79"/>
      <c r="C86" s="80"/>
      <c r="D86" s="80"/>
      <c r="E86" s="80"/>
      <c r="F86" s="81"/>
      <c r="G86" s="96"/>
      <c r="H86" s="96"/>
      <c r="I86" s="96"/>
      <c r="J86" s="96"/>
      <c r="K86" s="96"/>
      <c r="L86" s="96"/>
      <c r="M86" s="96"/>
    </row>
    <row r="87" spans="1:42" ht="15" customHeight="1" x14ac:dyDescent="0.25">
      <c r="A87" s="107"/>
      <c r="B87" s="79"/>
      <c r="C87" s="80"/>
      <c r="D87" s="80"/>
      <c r="E87" s="80"/>
      <c r="F87" s="81"/>
      <c r="G87" s="96"/>
      <c r="H87" s="96"/>
      <c r="I87" s="96"/>
      <c r="J87" s="96"/>
      <c r="K87" s="96"/>
      <c r="L87" s="96"/>
      <c r="M87" s="96"/>
    </row>
    <row r="88" spans="1:42" x14ac:dyDescent="0.25">
      <c r="A88" s="107"/>
      <c r="B88" s="79"/>
      <c r="C88" s="80"/>
      <c r="D88" s="80"/>
      <c r="E88" s="80"/>
      <c r="F88" s="81"/>
      <c r="G88" s="96"/>
      <c r="H88" s="96"/>
      <c r="I88" s="96"/>
      <c r="J88" s="96"/>
      <c r="K88" s="96"/>
      <c r="L88" s="96"/>
      <c r="M88" s="96"/>
    </row>
    <row r="89" spans="1:42" ht="29.25" customHeight="1" x14ac:dyDescent="0.25">
      <c r="A89" s="107"/>
      <c r="B89" s="79"/>
      <c r="C89" s="80"/>
      <c r="D89" s="80"/>
      <c r="E89" s="80"/>
      <c r="F89" s="81"/>
      <c r="G89" s="96"/>
      <c r="H89" s="96"/>
      <c r="I89" s="96"/>
      <c r="J89" s="96"/>
      <c r="K89" s="96"/>
      <c r="L89" s="96"/>
      <c r="M89" s="96"/>
    </row>
    <row r="90" spans="1:42" ht="15" customHeight="1" x14ac:dyDescent="0.25">
      <c r="A90" s="107"/>
      <c r="B90" s="79"/>
      <c r="C90" s="80"/>
      <c r="D90" s="80"/>
      <c r="E90" s="80"/>
      <c r="F90" s="81"/>
      <c r="G90" s="96"/>
      <c r="H90" s="96"/>
      <c r="I90" s="96"/>
      <c r="J90" s="96"/>
      <c r="K90" s="96"/>
      <c r="L90" s="96"/>
      <c r="M90" s="96"/>
    </row>
    <row r="91" spans="1:42" ht="16.5" customHeight="1" x14ac:dyDescent="0.25">
      <c r="A91" s="107"/>
      <c r="B91" s="82"/>
      <c r="C91" s="83"/>
      <c r="D91" s="83"/>
      <c r="E91" s="83"/>
      <c r="F91" s="84"/>
      <c r="G91" s="89"/>
      <c r="H91" s="89"/>
      <c r="I91" s="89"/>
      <c r="J91" s="89"/>
      <c r="K91" s="89"/>
      <c r="L91" s="89"/>
      <c r="M91" s="89"/>
    </row>
    <row r="92" spans="1:42" ht="16.5" customHeight="1" x14ac:dyDescent="0.25">
      <c r="A92" s="107"/>
      <c r="B92" s="82"/>
      <c r="C92" s="83"/>
      <c r="D92" s="83"/>
      <c r="E92" s="83"/>
      <c r="F92" s="84"/>
      <c r="G92" s="89"/>
      <c r="H92" s="89"/>
      <c r="I92" s="89"/>
      <c r="J92" s="89"/>
      <c r="K92" s="89"/>
      <c r="L92" s="89"/>
      <c r="M92" s="89"/>
    </row>
    <row r="93" spans="1:42" ht="18.75" customHeight="1" x14ac:dyDescent="0.25">
      <c r="A93" s="107"/>
      <c r="B93" s="82"/>
      <c r="C93" s="83"/>
      <c r="D93" s="83"/>
      <c r="E93" s="83"/>
      <c r="F93" s="84"/>
      <c r="G93" s="89"/>
      <c r="H93" s="89"/>
      <c r="I93" s="89"/>
      <c r="J93" s="89"/>
      <c r="K93" s="89"/>
      <c r="L93" s="89"/>
      <c r="M93" s="89"/>
    </row>
    <row r="94" spans="1:42" ht="15.75" customHeight="1" x14ac:dyDescent="0.25">
      <c r="A94" s="107"/>
      <c r="B94" s="82"/>
      <c r="C94" s="83"/>
      <c r="D94" s="83"/>
      <c r="E94" s="83"/>
      <c r="F94" s="84"/>
      <c r="G94" s="89"/>
      <c r="H94" s="89"/>
      <c r="I94" s="89"/>
      <c r="J94" s="89"/>
      <c r="K94" s="89"/>
      <c r="L94" s="89"/>
      <c r="M94" s="89"/>
    </row>
    <row r="95" spans="1:42" ht="15.75" customHeight="1" x14ac:dyDescent="0.25">
      <c r="A95" s="107"/>
      <c r="B95" s="82"/>
      <c r="C95" s="83"/>
      <c r="D95" s="83"/>
      <c r="E95" s="83"/>
      <c r="F95" s="84"/>
      <c r="G95" s="89"/>
      <c r="H95" s="89"/>
      <c r="I95" s="89"/>
      <c r="J95" s="89"/>
      <c r="K95" s="89"/>
      <c r="L95" s="89"/>
      <c r="M95" s="89"/>
    </row>
    <row r="96" spans="1:42" x14ac:dyDescent="0.25">
      <c r="A96" s="107"/>
      <c r="B96" s="82"/>
      <c r="C96" s="83"/>
      <c r="D96" s="83"/>
      <c r="E96" s="83"/>
      <c r="F96" s="84"/>
      <c r="G96" s="89"/>
      <c r="H96" s="89"/>
      <c r="I96" s="89"/>
      <c r="J96" s="89"/>
      <c r="K96" s="89"/>
      <c r="L96" s="89"/>
      <c r="M96" s="89"/>
    </row>
    <row r="97" spans="1:13" x14ac:dyDescent="0.25">
      <c r="A97" s="107"/>
      <c r="B97" s="82"/>
      <c r="C97" s="83"/>
      <c r="D97" s="83"/>
      <c r="E97" s="83"/>
      <c r="F97" s="84"/>
      <c r="G97" s="89"/>
      <c r="H97" s="89"/>
      <c r="I97" s="89"/>
      <c r="J97" s="89"/>
      <c r="K97" s="89"/>
      <c r="L97" s="89"/>
      <c r="M97" s="89"/>
    </row>
    <row r="98" spans="1:13" x14ac:dyDescent="0.25">
      <c r="A98" s="107"/>
      <c r="B98" s="82"/>
      <c r="C98" s="83"/>
      <c r="D98" s="83"/>
      <c r="E98" s="83"/>
      <c r="F98" s="84"/>
      <c r="G98" s="89"/>
      <c r="H98" s="89"/>
      <c r="I98" s="89"/>
      <c r="J98" s="89"/>
      <c r="K98" s="89"/>
      <c r="L98" s="89"/>
      <c r="M98" s="89"/>
    </row>
    <row r="99" spans="1:13" x14ac:dyDescent="0.25">
      <c r="A99" s="107"/>
      <c r="B99" s="82"/>
      <c r="C99" s="83"/>
      <c r="D99" s="83"/>
      <c r="E99" s="83"/>
      <c r="F99" s="84"/>
      <c r="G99" s="89"/>
      <c r="H99" s="89"/>
      <c r="I99" s="89"/>
      <c r="J99" s="89"/>
      <c r="K99" s="89"/>
      <c r="L99" s="89"/>
      <c r="M99" s="89"/>
    </row>
    <row r="100" spans="1:13" x14ac:dyDescent="0.25">
      <c r="A100" s="107"/>
      <c r="B100" s="82"/>
      <c r="C100" s="83"/>
      <c r="D100" s="83"/>
      <c r="E100" s="83"/>
      <c r="F100" s="84"/>
      <c r="G100" s="89"/>
      <c r="H100" s="89"/>
      <c r="I100" s="89"/>
      <c r="J100" s="89"/>
      <c r="K100" s="89"/>
      <c r="L100" s="89"/>
      <c r="M100" s="89"/>
    </row>
    <row r="101" spans="1:13" x14ac:dyDescent="0.25">
      <c r="A101" s="107"/>
      <c r="B101" s="82"/>
      <c r="C101" s="83"/>
      <c r="D101" s="83"/>
      <c r="E101" s="83"/>
      <c r="F101" s="84"/>
      <c r="G101" s="89"/>
      <c r="H101" s="89"/>
      <c r="I101" s="89"/>
      <c r="J101" s="89"/>
      <c r="K101" s="89"/>
      <c r="L101" s="89"/>
      <c r="M101" s="89"/>
    </row>
    <row r="102" spans="1:13" x14ac:dyDescent="0.25">
      <c r="A102" s="107"/>
      <c r="B102" s="82"/>
      <c r="C102" s="83"/>
      <c r="D102" s="83"/>
      <c r="E102" s="83"/>
      <c r="F102" s="84"/>
      <c r="G102" s="89"/>
      <c r="H102" s="89"/>
      <c r="I102" s="89"/>
      <c r="J102" s="89"/>
      <c r="K102" s="89"/>
      <c r="L102" s="89"/>
      <c r="M102" s="89"/>
    </row>
    <row r="103" spans="1:13" x14ac:dyDescent="0.25">
      <c r="A103" s="107"/>
      <c r="B103" s="82"/>
      <c r="C103" s="83"/>
      <c r="D103" s="83"/>
      <c r="E103" s="83"/>
      <c r="F103" s="84"/>
      <c r="G103" s="89"/>
      <c r="H103" s="89"/>
      <c r="I103" s="89"/>
      <c r="J103" s="89"/>
      <c r="K103" s="89"/>
      <c r="L103" s="89"/>
      <c r="M103" s="89"/>
    </row>
    <row r="104" spans="1:13" x14ac:dyDescent="0.25">
      <c r="A104" s="107"/>
      <c r="B104" s="82"/>
      <c r="C104" s="83"/>
      <c r="D104" s="83"/>
      <c r="E104" s="83"/>
      <c r="F104" s="84"/>
      <c r="G104" s="89"/>
      <c r="H104" s="89"/>
      <c r="I104" s="89"/>
      <c r="J104" s="89"/>
      <c r="K104" s="89"/>
      <c r="L104" s="89"/>
      <c r="M104" s="89"/>
    </row>
    <row r="105" spans="1:13" x14ac:dyDescent="0.25">
      <c r="A105" s="107"/>
      <c r="B105" s="82"/>
      <c r="C105" s="83"/>
      <c r="D105" s="83"/>
      <c r="E105" s="83"/>
      <c r="F105" s="84"/>
      <c r="G105" s="89"/>
      <c r="H105" s="89"/>
      <c r="I105" s="89"/>
      <c r="J105" s="89"/>
      <c r="K105" s="89"/>
      <c r="L105" s="89"/>
      <c r="M105" s="89"/>
    </row>
    <row r="106" spans="1:13" x14ac:dyDescent="0.25">
      <c r="A106" s="40"/>
      <c r="B106" s="41"/>
      <c r="C106" s="41"/>
      <c r="D106" s="41"/>
      <c r="E106" s="41"/>
      <c r="F106" s="41"/>
      <c r="G106" s="41"/>
      <c r="H106" s="41"/>
      <c r="I106" s="41"/>
      <c r="J106" s="41"/>
      <c r="K106" s="41"/>
      <c r="L106" s="41"/>
      <c r="M106" s="41"/>
    </row>
    <row r="107" spans="1:13" ht="152.25" customHeight="1" x14ac:dyDescent="0.25"/>
    <row r="108" spans="1:13" s="77" customFormat="1" ht="36.75" customHeight="1" x14ac:dyDescent="0.25">
      <c r="A108" s="107" t="s">
        <v>1</v>
      </c>
      <c r="B108" s="110" t="s">
        <v>132</v>
      </c>
      <c r="C108" s="110"/>
      <c r="D108" s="110"/>
      <c r="E108" s="110"/>
      <c r="F108" s="110"/>
      <c r="G108" s="110"/>
      <c r="H108" s="110"/>
      <c r="I108" s="110"/>
      <c r="J108" s="110"/>
      <c r="K108" s="110"/>
      <c r="L108" s="110"/>
      <c r="M108" s="110"/>
    </row>
    <row r="109" spans="1:13" ht="30" customHeight="1" x14ac:dyDescent="0.25">
      <c r="A109" s="107"/>
      <c r="B109" s="97" t="s">
        <v>2</v>
      </c>
      <c r="C109" s="97"/>
      <c r="D109" s="97"/>
      <c r="E109" s="97"/>
      <c r="F109" s="97"/>
      <c r="G109" s="97"/>
      <c r="H109" s="97"/>
      <c r="I109" s="97"/>
      <c r="J109" s="97"/>
      <c r="K109" s="97"/>
      <c r="L109" s="97"/>
      <c r="M109" s="97"/>
    </row>
    <row r="110" spans="1:13" ht="33" customHeight="1" x14ac:dyDescent="0.25">
      <c r="A110" s="107"/>
      <c r="B110" s="98" t="s">
        <v>3</v>
      </c>
      <c r="C110" s="98"/>
      <c r="D110" s="98"/>
      <c r="E110" s="98"/>
      <c r="F110" s="98"/>
      <c r="G110" s="5" t="s">
        <v>4</v>
      </c>
      <c r="H110" s="98" t="s">
        <v>24</v>
      </c>
      <c r="I110" s="98"/>
      <c r="J110" s="98"/>
      <c r="K110" s="98"/>
      <c r="L110" s="98"/>
      <c r="M110" s="5" t="s">
        <v>4</v>
      </c>
    </row>
    <row r="111" spans="1:13" ht="43.5" customHeight="1" x14ac:dyDescent="0.25">
      <c r="A111" s="107"/>
      <c r="B111" s="96" t="s">
        <v>81</v>
      </c>
      <c r="C111" s="96"/>
      <c r="D111" s="96"/>
      <c r="E111" s="96"/>
      <c r="F111" s="96"/>
      <c r="G111" s="73"/>
      <c r="H111" s="96" t="s">
        <v>82</v>
      </c>
      <c r="I111" s="96"/>
      <c r="J111" s="96"/>
      <c r="K111" s="96"/>
      <c r="L111" s="96"/>
      <c r="M111" s="73"/>
    </row>
    <row r="112" spans="1:13" ht="78" customHeight="1" x14ac:dyDescent="0.25">
      <c r="A112" s="107"/>
      <c r="B112" s="96" t="s">
        <v>116</v>
      </c>
      <c r="C112" s="96"/>
      <c r="D112" s="96"/>
      <c r="E112" s="96"/>
      <c r="F112" s="96"/>
      <c r="G112" s="73"/>
      <c r="H112" s="96" t="s">
        <v>115</v>
      </c>
      <c r="I112" s="96"/>
      <c r="J112" s="96"/>
      <c r="K112" s="96"/>
      <c r="L112" s="96"/>
      <c r="M112" s="73"/>
    </row>
    <row r="113" spans="1:13" x14ac:dyDescent="0.25">
      <c r="A113" s="107"/>
      <c r="B113" s="96"/>
      <c r="C113" s="96"/>
      <c r="D113" s="96"/>
      <c r="E113" s="96"/>
      <c r="F113" s="96"/>
      <c r="G113" s="73"/>
      <c r="H113" s="96"/>
      <c r="I113" s="96"/>
      <c r="J113" s="96"/>
      <c r="K113" s="96"/>
      <c r="L113" s="96"/>
      <c r="M113" s="73"/>
    </row>
    <row r="114" spans="1:13" ht="46.5" customHeight="1" x14ac:dyDescent="0.25">
      <c r="A114" s="107"/>
      <c r="B114" s="96" t="s">
        <v>114</v>
      </c>
      <c r="C114" s="96"/>
      <c r="D114" s="96"/>
      <c r="E114" s="96"/>
      <c r="F114" s="96"/>
      <c r="G114" s="73"/>
      <c r="H114" s="96" t="s">
        <v>113</v>
      </c>
      <c r="I114" s="96"/>
      <c r="J114" s="96"/>
      <c r="K114" s="96"/>
      <c r="L114" s="96"/>
      <c r="M114" s="73"/>
    </row>
    <row r="115" spans="1:13" ht="38.25" customHeight="1" x14ac:dyDescent="0.25">
      <c r="A115" s="107"/>
      <c r="B115" s="96" t="s">
        <v>117</v>
      </c>
      <c r="C115" s="96"/>
      <c r="D115" s="96"/>
      <c r="E115" s="96"/>
      <c r="F115" s="96"/>
      <c r="G115" s="73"/>
      <c r="H115" s="96"/>
      <c r="I115" s="96"/>
      <c r="J115" s="96"/>
      <c r="K115" s="96"/>
      <c r="L115" s="96"/>
      <c r="M115" s="73"/>
    </row>
    <row r="116" spans="1:13" ht="60" customHeight="1" x14ac:dyDescent="0.25">
      <c r="A116" s="107"/>
      <c r="B116" s="96" t="s">
        <v>118</v>
      </c>
      <c r="C116" s="96"/>
      <c r="D116" s="96"/>
      <c r="E116" s="96"/>
      <c r="F116" s="96"/>
      <c r="G116" s="73"/>
      <c r="H116" s="96"/>
      <c r="I116" s="96"/>
      <c r="J116" s="96"/>
      <c r="K116" s="96"/>
      <c r="L116" s="96"/>
      <c r="M116" s="73"/>
    </row>
    <row r="117" spans="1:13" ht="38.25" customHeight="1" x14ac:dyDescent="0.25">
      <c r="A117" s="107"/>
      <c r="B117" s="96"/>
      <c r="C117" s="96"/>
      <c r="D117" s="96"/>
      <c r="E117" s="96"/>
      <c r="F117" s="96"/>
      <c r="G117" s="73"/>
      <c r="H117" s="96"/>
      <c r="I117" s="96"/>
      <c r="J117" s="96"/>
      <c r="K117" s="96"/>
      <c r="L117" s="96"/>
      <c r="M117" s="73"/>
    </row>
    <row r="118" spans="1:13" ht="59.25" customHeight="1" x14ac:dyDescent="0.25">
      <c r="A118" s="107"/>
      <c r="B118" s="96" t="s">
        <v>119</v>
      </c>
      <c r="C118" s="96"/>
      <c r="D118" s="96"/>
      <c r="E118" s="96"/>
      <c r="F118" s="96"/>
      <c r="G118" s="73"/>
      <c r="H118" s="96" t="s">
        <v>122</v>
      </c>
      <c r="I118" s="96"/>
      <c r="J118" s="96"/>
      <c r="K118" s="96"/>
      <c r="L118" s="96"/>
      <c r="M118" s="73"/>
    </row>
    <row r="119" spans="1:13" ht="48.75" customHeight="1" x14ac:dyDescent="0.25">
      <c r="A119" s="107"/>
      <c r="B119" s="96" t="s">
        <v>120</v>
      </c>
      <c r="C119" s="96"/>
      <c r="D119" s="96"/>
      <c r="E119" s="96"/>
      <c r="F119" s="96"/>
      <c r="G119" s="73"/>
      <c r="H119" s="96" t="s">
        <v>121</v>
      </c>
      <c r="I119" s="96"/>
      <c r="J119" s="96"/>
      <c r="K119" s="96"/>
      <c r="L119" s="96"/>
      <c r="M119" s="73"/>
    </row>
    <row r="120" spans="1:13" ht="38.25" customHeight="1" x14ac:dyDescent="0.25">
      <c r="A120" s="107"/>
      <c r="B120" s="96"/>
      <c r="C120" s="96"/>
      <c r="D120" s="96"/>
      <c r="E120" s="96"/>
      <c r="F120" s="96"/>
      <c r="G120" s="73"/>
      <c r="H120" s="96"/>
      <c r="I120" s="96"/>
      <c r="J120" s="96"/>
      <c r="K120" s="96"/>
      <c r="L120" s="96"/>
      <c r="M120" s="73"/>
    </row>
    <row r="121" spans="1:13" ht="20.25" customHeight="1" x14ac:dyDescent="0.25">
      <c r="A121" s="107" t="s">
        <v>1</v>
      </c>
      <c r="B121" s="88" t="s">
        <v>130</v>
      </c>
      <c r="C121" s="88"/>
      <c r="D121" s="88"/>
      <c r="E121" s="88"/>
      <c r="F121" s="88"/>
      <c r="G121" s="74"/>
      <c r="H121" s="99" t="s">
        <v>130</v>
      </c>
      <c r="I121" s="99"/>
      <c r="J121" s="99"/>
      <c r="K121" s="99"/>
      <c r="L121" s="99"/>
      <c r="M121" s="6"/>
    </row>
    <row r="122" spans="1:13" ht="29.25" customHeight="1" x14ac:dyDescent="0.25">
      <c r="A122" s="107"/>
      <c r="B122" s="89"/>
      <c r="C122" s="89"/>
      <c r="D122" s="89"/>
      <c r="E122" s="89"/>
      <c r="F122" s="89"/>
      <c r="G122" s="2"/>
      <c r="H122" s="89"/>
      <c r="I122" s="89"/>
      <c r="J122" s="89"/>
      <c r="K122" s="89"/>
      <c r="L122" s="89"/>
      <c r="M122" s="2"/>
    </row>
    <row r="123" spans="1:13" ht="29.25" customHeight="1" x14ac:dyDescent="0.25">
      <c r="A123" s="107"/>
      <c r="B123" s="89"/>
      <c r="C123" s="89"/>
      <c r="D123" s="89"/>
      <c r="E123" s="89"/>
      <c r="F123" s="89"/>
      <c r="G123" s="2"/>
      <c r="H123" s="89"/>
      <c r="I123" s="89"/>
      <c r="J123" s="89"/>
      <c r="K123" s="89"/>
      <c r="L123" s="89"/>
      <c r="M123" s="2"/>
    </row>
    <row r="124" spans="1:13" ht="29.25" customHeight="1" x14ac:dyDescent="0.25">
      <c r="A124" s="107"/>
      <c r="B124" s="89"/>
      <c r="C124" s="89"/>
      <c r="D124" s="89"/>
      <c r="E124" s="89"/>
      <c r="F124" s="89"/>
      <c r="G124" s="2"/>
      <c r="H124" s="89"/>
      <c r="I124" s="89"/>
      <c r="J124" s="89"/>
      <c r="K124" s="89"/>
      <c r="L124" s="89"/>
      <c r="M124" s="2"/>
    </row>
    <row r="125" spans="1:13" ht="29.25" customHeight="1" x14ac:dyDescent="0.25">
      <c r="A125" s="107"/>
      <c r="B125" s="89"/>
      <c r="C125" s="89"/>
      <c r="D125" s="89"/>
      <c r="E125" s="89"/>
      <c r="F125" s="89"/>
      <c r="G125" s="2"/>
      <c r="H125" s="89"/>
      <c r="I125" s="89"/>
      <c r="J125" s="89"/>
      <c r="K125" s="89"/>
      <c r="L125" s="89"/>
      <c r="M125" s="2"/>
    </row>
    <row r="126" spans="1:13" ht="29.25" customHeight="1" x14ac:dyDescent="0.25">
      <c r="A126" s="107"/>
      <c r="B126" s="89"/>
      <c r="C126" s="89"/>
      <c r="D126" s="89"/>
      <c r="E126" s="89"/>
      <c r="F126" s="89"/>
      <c r="G126" s="2"/>
      <c r="H126" s="89"/>
      <c r="I126" s="89"/>
      <c r="J126" s="89"/>
      <c r="K126" s="89"/>
      <c r="L126" s="89"/>
      <c r="M126" s="2"/>
    </row>
    <row r="127" spans="1:13" ht="29.25" customHeight="1" x14ac:dyDescent="0.25">
      <c r="A127" s="107"/>
      <c r="B127" s="89"/>
      <c r="C127" s="89"/>
      <c r="D127" s="89"/>
      <c r="E127" s="89"/>
      <c r="F127" s="89"/>
      <c r="G127" s="2"/>
      <c r="H127" s="89"/>
      <c r="I127" s="89"/>
      <c r="J127" s="89"/>
      <c r="K127" s="89"/>
      <c r="L127" s="89"/>
      <c r="M127" s="2"/>
    </row>
    <row r="128" spans="1:13" ht="29.25" customHeight="1" x14ac:dyDescent="0.25">
      <c r="A128" s="107"/>
      <c r="B128" s="89"/>
      <c r="C128" s="89"/>
      <c r="D128" s="89"/>
      <c r="E128" s="89"/>
      <c r="F128" s="89"/>
      <c r="G128" s="2"/>
      <c r="H128" s="89"/>
      <c r="I128" s="89"/>
      <c r="J128" s="89"/>
      <c r="K128" s="89"/>
      <c r="L128" s="89"/>
      <c r="M128" s="2"/>
    </row>
    <row r="129" spans="1:13" ht="29.25" customHeight="1" x14ac:dyDescent="0.25">
      <c r="A129" s="107"/>
      <c r="B129" s="89"/>
      <c r="C129" s="89"/>
      <c r="D129" s="89"/>
      <c r="E129" s="89"/>
      <c r="F129" s="89"/>
      <c r="G129" s="2"/>
      <c r="H129" s="89"/>
      <c r="I129" s="89"/>
      <c r="J129" s="89"/>
      <c r="K129" s="89"/>
      <c r="L129" s="89"/>
      <c r="M129" s="2"/>
    </row>
    <row r="130" spans="1:13" ht="29.25" customHeight="1" x14ac:dyDescent="0.25">
      <c r="A130" s="107"/>
      <c r="B130" s="89"/>
      <c r="C130" s="89"/>
      <c r="D130" s="89"/>
      <c r="E130" s="89"/>
      <c r="F130" s="89"/>
      <c r="G130" s="2"/>
      <c r="H130" s="89"/>
      <c r="I130" s="89"/>
      <c r="J130" s="89"/>
      <c r="K130" s="89"/>
      <c r="L130" s="89"/>
      <c r="M130" s="2"/>
    </row>
    <row r="131" spans="1:13" ht="29.25" customHeight="1" x14ac:dyDescent="0.25">
      <c r="A131" s="107"/>
      <c r="B131" s="89"/>
      <c r="C131" s="89"/>
      <c r="D131" s="89"/>
      <c r="E131" s="89"/>
      <c r="F131" s="89"/>
      <c r="G131" s="2"/>
      <c r="H131" s="89"/>
      <c r="I131" s="89"/>
      <c r="J131" s="89"/>
      <c r="K131" s="89"/>
      <c r="L131" s="89"/>
      <c r="M131" s="2"/>
    </row>
    <row r="132" spans="1:13" ht="122.1" customHeight="1" x14ac:dyDescent="0.25"/>
    <row r="133" spans="1:13" ht="30" customHeight="1" x14ac:dyDescent="0.25">
      <c r="A133" s="107" t="s">
        <v>19</v>
      </c>
      <c r="B133" s="97" t="s">
        <v>20</v>
      </c>
      <c r="C133" s="97"/>
      <c r="D133" s="97"/>
      <c r="E133" s="97"/>
      <c r="F133" s="97"/>
      <c r="G133" s="97"/>
      <c r="H133" s="97"/>
      <c r="I133" s="97"/>
      <c r="J133" s="97"/>
      <c r="K133" s="97"/>
      <c r="L133" s="97"/>
      <c r="M133" s="97"/>
    </row>
    <row r="134" spans="1:13" x14ac:dyDescent="0.25">
      <c r="A134" s="107"/>
      <c r="B134" s="85" t="s">
        <v>21</v>
      </c>
      <c r="C134" s="86"/>
      <c r="D134" s="86"/>
      <c r="E134" s="86"/>
      <c r="F134" s="87"/>
      <c r="G134" s="85" t="s">
        <v>22</v>
      </c>
      <c r="H134" s="86"/>
      <c r="I134" s="87"/>
      <c r="J134" s="85" t="s">
        <v>23</v>
      </c>
      <c r="K134" s="86"/>
      <c r="L134" s="86"/>
      <c r="M134" s="87"/>
    </row>
    <row r="135" spans="1:13" ht="15" customHeight="1" x14ac:dyDescent="0.25">
      <c r="A135" s="107"/>
      <c r="B135" s="79"/>
      <c r="C135" s="80"/>
      <c r="D135" s="80"/>
      <c r="E135" s="80"/>
      <c r="F135" s="81"/>
      <c r="G135" s="96"/>
      <c r="H135" s="96"/>
      <c r="I135" s="96"/>
      <c r="J135" s="96"/>
      <c r="K135" s="96"/>
      <c r="L135" s="96"/>
      <c r="M135" s="96"/>
    </row>
    <row r="136" spans="1:13" ht="15" customHeight="1" x14ac:dyDescent="0.25">
      <c r="A136" s="107"/>
      <c r="B136" s="79"/>
      <c r="C136" s="80"/>
      <c r="D136" s="80"/>
      <c r="E136" s="80"/>
      <c r="F136" s="81"/>
      <c r="G136" s="96"/>
      <c r="H136" s="96"/>
      <c r="I136" s="96"/>
      <c r="J136" s="96"/>
      <c r="K136" s="96"/>
      <c r="L136" s="96"/>
      <c r="M136" s="96"/>
    </row>
    <row r="137" spans="1:13" ht="15" customHeight="1" x14ac:dyDescent="0.25">
      <c r="A137" s="107"/>
      <c r="B137" s="79"/>
      <c r="C137" s="80"/>
      <c r="D137" s="80"/>
      <c r="E137" s="80"/>
      <c r="F137" s="81"/>
      <c r="G137" s="96"/>
      <c r="H137" s="96"/>
      <c r="I137" s="96"/>
      <c r="J137" s="96"/>
      <c r="K137" s="96"/>
      <c r="L137" s="96"/>
      <c r="M137" s="96"/>
    </row>
    <row r="138" spans="1:13" ht="15" customHeight="1" x14ac:dyDescent="0.25">
      <c r="A138" s="107"/>
      <c r="B138" s="79"/>
      <c r="C138" s="80"/>
      <c r="D138" s="80"/>
      <c r="E138" s="80"/>
      <c r="F138" s="81"/>
      <c r="G138" s="96"/>
      <c r="H138" s="96"/>
      <c r="I138" s="96"/>
      <c r="J138" s="96"/>
      <c r="K138" s="96"/>
      <c r="L138" s="96"/>
      <c r="M138" s="96"/>
    </row>
    <row r="139" spans="1:13" ht="15" customHeight="1" x14ac:dyDescent="0.25">
      <c r="A139" s="107"/>
      <c r="B139" s="82"/>
      <c r="C139" s="83"/>
      <c r="D139" s="83"/>
      <c r="E139" s="83"/>
      <c r="F139" s="84"/>
      <c r="G139" s="89"/>
      <c r="H139" s="89"/>
      <c r="I139" s="89"/>
      <c r="J139" s="89"/>
      <c r="K139" s="89"/>
      <c r="L139" s="89"/>
      <c r="M139" s="89"/>
    </row>
    <row r="140" spans="1:13" ht="15" customHeight="1" x14ac:dyDescent="0.25">
      <c r="A140" s="107"/>
      <c r="B140" s="82"/>
      <c r="C140" s="83"/>
      <c r="D140" s="83"/>
      <c r="E140" s="83"/>
      <c r="F140" s="84"/>
      <c r="G140" s="89"/>
      <c r="H140" s="89"/>
      <c r="I140" s="89"/>
      <c r="J140" s="89"/>
      <c r="K140" s="89"/>
      <c r="L140" s="89"/>
      <c r="M140" s="89"/>
    </row>
    <row r="141" spans="1:13" ht="15" customHeight="1" x14ac:dyDescent="0.25">
      <c r="A141" s="107"/>
      <c r="B141" s="82"/>
      <c r="C141" s="83"/>
      <c r="D141" s="83"/>
      <c r="E141" s="83"/>
      <c r="F141" s="84"/>
      <c r="G141" s="89"/>
      <c r="H141" s="89"/>
      <c r="I141" s="89"/>
      <c r="J141" s="89"/>
      <c r="K141" s="89"/>
      <c r="L141" s="89"/>
      <c r="M141" s="89"/>
    </row>
    <row r="142" spans="1:13" ht="15" customHeight="1" x14ac:dyDescent="0.25">
      <c r="A142" s="107"/>
      <c r="B142" s="82"/>
      <c r="C142" s="83"/>
      <c r="D142" s="83"/>
      <c r="E142" s="83"/>
      <c r="F142" s="84"/>
      <c r="G142" s="89"/>
      <c r="H142" s="89"/>
      <c r="I142" s="89"/>
      <c r="J142" s="89"/>
      <c r="K142" s="89"/>
      <c r="L142" s="89"/>
      <c r="M142" s="89"/>
    </row>
    <row r="143" spans="1:13" ht="15" customHeight="1" x14ac:dyDescent="0.25">
      <c r="A143" s="107"/>
      <c r="B143" s="82"/>
      <c r="C143" s="83"/>
      <c r="D143" s="83"/>
      <c r="E143" s="83"/>
      <c r="F143" s="84"/>
      <c r="G143" s="89"/>
      <c r="H143" s="89"/>
      <c r="I143" s="89"/>
      <c r="J143" s="89"/>
      <c r="K143" s="89"/>
      <c r="L143" s="89"/>
      <c r="M143" s="89"/>
    </row>
    <row r="144" spans="1:13" ht="15" customHeight="1" x14ac:dyDescent="0.25">
      <c r="A144" s="107"/>
      <c r="B144" s="82"/>
      <c r="C144" s="83"/>
      <c r="D144" s="83"/>
      <c r="E144" s="83"/>
      <c r="F144" s="84"/>
      <c r="G144" s="89"/>
      <c r="H144" s="89"/>
      <c r="I144" s="89"/>
      <c r="J144" s="89"/>
      <c r="K144" s="89"/>
      <c r="L144" s="89"/>
      <c r="M144" s="89"/>
    </row>
    <row r="145" spans="1:13" ht="15" customHeight="1" x14ac:dyDescent="0.25">
      <c r="A145" s="107"/>
      <c r="B145" s="82"/>
      <c r="C145" s="83"/>
      <c r="D145" s="83"/>
      <c r="E145" s="83"/>
      <c r="F145" s="84"/>
      <c r="G145" s="89"/>
      <c r="H145" s="89"/>
      <c r="I145" s="89"/>
      <c r="J145" s="89"/>
      <c r="K145" s="89"/>
      <c r="L145" s="89"/>
      <c r="M145" s="89"/>
    </row>
    <row r="146" spans="1:13" ht="15" customHeight="1" x14ac:dyDescent="0.25">
      <c r="A146" s="107"/>
      <c r="B146" s="82"/>
      <c r="C146" s="83"/>
      <c r="D146" s="83"/>
      <c r="E146" s="83"/>
      <c r="F146" s="84"/>
      <c r="G146" s="89"/>
      <c r="H146" s="89"/>
      <c r="I146" s="89"/>
      <c r="J146" s="89"/>
      <c r="K146" s="89"/>
      <c r="L146" s="89"/>
      <c r="M146" s="89"/>
    </row>
    <row r="147" spans="1:13" ht="15" customHeight="1" x14ac:dyDescent="0.25">
      <c r="A147" s="107"/>
      <c r="B147" s="82"/>
      <c r="C147" s="83"/>
      <c r="D147" s="83"/>
      <c r="E147" s="83"/>
      <c r="F147" s="84"/>
      <c r="G147" s="89"/>
      <c r="H147" s="89"/>
      <c r="I147" s="89"/>
      <c r="J147" s="89"/>
      <c r="K147" s="89"/>
      <c r="L147" s="89"/>
      <c r="M147" s="89"/>
    </row>
    <row r="148" spans="1:13" ht="15" customHeight="1" x14ac:dyDescent="0.25">
      <c r="A148" s="107"/>
      <c r="B148" s="82"/>
      <c r="C148" s="83"/>
      <c r="D148" s="83"/>
      <c r="E148" s="83"/>
      <c r="F148" s="84"/>
      <c r="G148" s="89"/>
      <c r="H148" s="89"/>
      <c r="I148" s="89"/>
      <c r="J148" s="89"/>
      <c r="K148" s="89"/>
      <c r="L148" s="89"/>
      <c r="M148" s="89"/>
    </row>
    <row r="149" spans="1:13" ht="15" customHeight="1" x14ac:dyDescent="0.25">
      <c r="A149" s="107"/>
      <c r="B149" s="82"/>
      <c r="C149" s="83"/>
      <c r="D149" s="83"/>
      <c r="E149" s="83"/>
      <c r="F149" s="84"/>
      <c r="G149" s="89"/>
      <c r="H149" s="89"/>
      <c r="I149" s="89"/>
      <c r="J149" s="89"/>
      <c r="K149" s="89"/>
      <c r="L149" s="89"/>
      <c r="M149" s="89"/>
    </row>
    <row r="150" spans="1:13" ht="15" customHeight="1" x14ac:dyDescent="0.25">
      <c r="A150" s="107"/>
      <c r="B150" s="82"/>
      <c r="C150" s="83"/>
      <c r="D150" s="83"/>
      <c r="E150" s="83"/>
      <c r="F150" s="84"/>
      <c r="G150" s="89"/>
      <c r="H150" s="89"/>
      <c r="I150" s="89"/>
      <c r="J150" s="89"/>
      <c r="K150" s="89"/>
      <c r="L150" s="89"/>
      <c r="M150" s="89"/>
    </row>
    <row r="151" spans="1:13" ht="15" customHeight="1" x14ac:dyDescent="0.25">
      <c r="A151" s="107"/>
      <c r="B151" s="82"/>
      <c r="C151" s="83"/>
      <c r="D151" s="83"/>
      <c r="E151" s="83"/>
      <c r="F151" s="84"/>
      <c r="G151" s="89"/>
      <c r="H151" s="89"/>
      <c r="I151" s="89"/>
      <c r="J151" s="89"/>
      <c r="K151" s="89"/>
      <c r="L151" s="89"/>
      <c r="M151" s="89"/>
    </row>
    <row r="152" spans="1:13" ht="15" customHeight="1" x14ac:dyDescent="0.25">
      <c r="A152" s="107"/>
      <c r="B152" s="82"/>
      <c r="C152" s="83"/>
      <c r="D152" s="83"/>
      <c r="E152" s="83"/>
      <c r="F152" s="84"/>
      <c r="G152" s="89"/>
      <c r="H152" s="89"/>
      <c r="I152" s="89"/>
      <c r="J152" s="89"/>
      <c r="K152" s="89"/>
      <c r="L152" s="89"/>
      <c r="M152" s="89"/>
    </row>
    <row r="153" spans="1:13" ht="15" customHeight="1" x14ac:dyDescent="0.25">
      <c r="A153" s="107"/>
      <c r="B153" s="82"/>
      <c r="C153" s="83"/>
      <c r="D153" s="83"/>
      <c r="E153" s="83"/>
      <c r="F153" s="84"/>
      <c r="G153" s="89"/>
      <c r="H153" s="89"/>
      <c r="I153" s="89"/>
      <c r="J153" s="89"/>
      <c r="K153" s="89"/>
      <c r="L153" s="89"/>
      <c r="M153" s="89"/>
    </row>
    <row r="154" spans="1:13" ht="15" customHeight="1" x14ac:dyDescent="0.25">
      <c r="A154" s="107"/>
      <c r="B154" s="82"/>
      <c r="C154" s="83"/>
      <c r="D154" s="83"/>
      <c r="E154" s="83"/>
      <c r="F154" s="84"/>
      <c r="G154" s="89"/>
      <c r="H154" s="89"/>
      <c r="I154" s="89"/>
      <c r="J154" s="89"/>
      <c r="K154" s="89"/>
      <c r="L154" s="89"/>
      <c r="M154" s="89"/>
    </row>
    <row r="155" spans="1:13" ht="15" customHeight="1" x14ac:dyDescent="0.25">
      <c r="A155" s="40"/>
      <c r="B155" s="41"/>
      <c r="C155" s="41"/>
      <c r="D155" s="41"/>
      <c r="E155" s="41"/>
      <c r="F155" s="41"/>
      <c r="G155" s="41"/>
      <c r="H155" s="41"/>
      <c r="I155" s="41"/>
      <c r="J155" s="41"/>
      <c r="K155" s="41"/>
      <c r="L155" s="41"/>
      <c r="M155" s="41"/>
    </row>
  </sheetData>
  <mergeCells count="350">
    <mergeCell ref="J100:M100"/>
    <mergeCell ref="J88:M88"/>
    <mergeCell ref="J89:M89"/>
    <mergeCell ref="J90:M90"/>
    <mergeCell ref="J91:M91"/>
    <mergeCell ref="A121:A131"/>
    <mergeCell ref="A108:A120"/>
    <mergeCell ref="B116:F116"/>
    <mergeCell ref="B117:F117"/>
    <mergeCell ref="B118:F118"/>
    <mergeCell ref="B119:F119"/>
    <mergeCell ref="B120:F120"/>
    <mergeCell ref="B112:F112"/>
    <mergeCell ref="B113:F113"/>
    <mergeCell ref="B114:F114"/>
    <mergeCell ref="B115:F115"/>
    <mergeCell ref="H130:L130"/>
    <mergeCell ref="B131:F131"/>
    <mergeCell ref="B125:F125"/>
    <mergeCell ref="B126:F126"/>
    <mergeCell ref="B127:F127"/>
    <mergeCell ref="B128:F128"/>
    <mergeCell ref="B129:F129"/>
    <mergeCell ref="H131:L131"/>
    <mergeCell ref="H125:L125"/>
    <mergeCell ref="H126:L126"/>
    <mergeCell ref="H127:L127"/>
    <mergeCell ref="H128:L128"/>
    <mergeCell ref="H129:L129"/>
    <mergeCell ref="H112:L112"/>
    <mergeCell ref="H113:L113"/>
    <mergeCell ref="H114:L114"/>
    <mergeCell ref="H115:L115"/>
    <mergeCell ref="H121:L121"/>
    <mergeCell ref="H122:L122"/>
    <mergeCell ref="H123:L123"/>
    <mergeCell ref="H124:L124"/>
    <mergeCell ref="H116:L116"/>
    <mergeCell ref="H117:L117"/>
    <mergeCell ref="H118:L118"/>
    <mergeCell ref="H119:L119"/>
    <mergeCell ref="H120:L120"/>
    <mergeCell ref="G101:I101"/>
    <mergeCell ref="B109:M109"/>
    <mergeCell ref="B111:F111"/>
    <mergeCell ref="B108:M108"/>
    <mergeCell ref="B110:F110"/>
    <mergeCell ref="H110:L110"/>
    <mergeCell ref="J102:M102"/>
    <mergeCell ref="J103:M103"/>
    <mergeCell ref="J104:M104"/>
    <mergeCell ref="J105:M105"/>
    <mergeCell ref="G103:I103"/>
    <mergeCell ref="G104:I104"/>
    <mergeCell ref="G105:I105"/>
    <mergeCell ref="B101:F101"/>
    <mergeCell ref="J101:M101"/>
    <mergeCell ref="H111:L111"/>
    <mergeCell ref="B102:F102"/>
    <mergeCell ref="B103:F103"/>
    <mergeCell ref="B104:F104"/>
    <mergeCell ref="B105:F105"/>
    <mergeCell ref="J96:M96"/>
    <mergeCell ref="J97:M97"/>
    <mergeCell ref="J98:M98"/>
    <mergeCell ref="J99:M99"/>
    <mergeCell ref="B94:F94"/>
    <mergeCell ref="B95:F95"/>
    <mergeCell ref="B96:F96"/>
    <mergeCell ref="B97:F97"/>
    <mergeCell ref="B98:F98"/>
    <mergeCell ref="B99:F99"/>
    <mergeCell ref="G94:I94"/>
    <mergeCell ref="A6:A15"/>
    <mergeCell ref="A16:A31"/>
    <mergeCell ref="H74:L74"/>
    <mergeCell ref="H75:L75"/>
    <mergeCell ref="H76:L76"/>
    <mergeCell ref="H77:L77"/>
    <mergeCell ref="H78:L78"/>
    <mergeCell ref="H79:L79"/>
    <mergeCell ref="H70:L70"/>
    <mergeCell ref="H72:L72"/>
    <mergeCell ref="H73:L73"/>
    <mergeCell ref="B78:F78"/>
    <mergeCell ref="B62:F62"/>
    <mergeCell ref="B79:F79"/>
    <mergeCell ref="A70:A81"/>
    <mergeCell ref="A57:A69"/>
    <mergeCell ref="H69:L69"/>
    <mergeCell ref="B69:F69"/>
    <mergeCell ref="H66:L66"/>
    <mergeCell ref="H67:L67"/>
    <mergeCell ref="J37:M37"/>
    <mergeCell ref="J38:M38"/>
    <mergeCell ref="J39:M39"/>
    <mergeCell ref="J40:M40"/>
    <mergeCell ref="A83:A105"/>
    <mergeCell ref="B83:M83"/>
    <mergeCell ref="J85:M85"/>
    <mergeCell ref="H80:L80"/>
    <mergeCell ref="H81:L81"/>
    <mergeCell ref="J86:M86"/>
    <mergeCell ref="G102:I102"/>
    <mergeCell ref="J92:M92"/>
    <mergeCell ref="J93:M93"/>
    <mergeCell ref="G96:I96"/>
    <mergeCell ref="G97:I97"/>
    <mergeCell ref="G98:I98"/>
    <mergeCell ref="G99:I99"/>
    <mergeCell ref="G100:I100"/>
    <mergeCell ref="G95:I95"/>
    <mergeCell ref="G87:I87"/>
    <mergeCell ref="G88:I88"/>
    <mergeCell ref="G89:I89"/>
    <mergeCell ref="G90:I90"/>
    <mergeCell ref="G91:I91"/>
    <mergeCell ref="G92:I92"/>
    <mergeCell ref="G93:I93"/>
    <mergeCell ref="J94:M94"/>
    <mergeCell ref="J95:M95"/>
    <mergeCell ref="J41:M41"/>
    <mergeCell ref="J54:M54"/>
    <mergeCell ref="B57:M57"/>
    <mergeCell ref="J48:M48"/>
    <mergeCell ref="J49:M49"/>
    <mergeCell ref="J50:M50"/>
    <mergeCell ref="J51:M51"/>
    <mergeCell ref="J52:M52"/>
    <mergeCell ref="J53:M53"/>
    <mergeCell ref="J42:M42"/>
    <mergeCell ref="J43:M43"/>
    <mergeCell ref="J44:M44"/>
    <mergeCell ref="J45:M45"/>
    <mergeCell ref="J46:M46"/>
    <mergeCell ref="J47:M47"/>
    <mergeCell ref="G44:I44"/>
    <mergeCell ref="G45:I45"/>
    <mergeCell ref="G46:I46"/>
    <mergeCell ref="G47:I47"/>
    <mergeCell ref="G48:I48"/>
    <mergeCell ref="G43:I43"/>
    <mergeCell ref="G49:I49"/>
    <mergeCell ref="G50:I50"/>
    <mergeCell ref="G51:I51"/>
    <mergeCell ref="A33:A54"/>
    <mergeCell ref="B33:M33"/>
    <mergeCell ref="J34:M34"/>
    <mergeCell ref="H27:L27"/>
    <mergeCell ref="H25:L25"/>
    <mergeCell ref="H24:L24"/>
    <mergeCell ref="H23:L23"/>
    <mergeCell ref="H22:L22"/>
    <mergeCell ref="H26:L26"/>
    <mergeCell ref="B27:F27"/>
    <mergeCell ref="B28:F28"/>
    <mergeCell ref="B29:F29"/>
    <mergeCell ref="B30:F30"/>
    <mergeCell ref="B31:F31"/>
    <mergeCell ref="H30:L30"/>
    <mergeCell ref="H31:L31"/>
    <mergeCell ref="H29:L29"/>
    <mergeCell ref="B43:F43"/>
    <mergeCell ref="B44:F44"/>
    <mergeCell ref="B45:F45"/>
    <mergeCell ref="B46:F46"/>
    <mergeCell ref="B47:F47"/>
    <mergeCell ref="J35:M35"/>
    <mergeCell ref="J36:M36"/>
    <mergeCell ref="B16:F16"/>
    <mergeCell ref="B15:F15"/>
    <mergeCell ref="B9:F9"/>
    <mergeCell ref="B10:F10"/>
    <mergeCell ref="B11:F11"/>
    <mergeCell ref="B12:F12"/>
    <mergeCell ref="B13:F13"/>
    <mergeCell ref="B14:F14"/>
    <mergeCell ref="H28:L28"/>
    <mergeCell ref="B22:F22"/>
    <mergeCell ref="B23:F23"/>
    <mergeCell ref="B25:F25"/>
    <mergeCell ref="B24:F24"/>
    <mergeCell ref="B26:F26"/>
    <mergeCell ref="H15:L15"/>
    <mergeCell ref="H16:L16"/>
    <mergeCell ref="H17:L17"/>
    <mergeCell ref="H18:L18"/>
    <mergeCell ref="H19:L19"/>
    <mergeCell ref="H20:L20"/>
    <mergeCell ref="B21:F21"/>
    <mergeCell ref="H21:L21"/>
    <mergeCell ref="B6:M6"/>
    <mergeCell ref="B8:F8"/>
    <mergeCell ref="H8:L8"/>
    <mergeCell ref="B7:M7"/>
    <mergeCell ref="A1:M1"/>
    <mergeCell ref="A2:M2"/>
    <mergeCell ref="A3:M3"/>
    <mergeCell ref="A4:M4"/>
    <mergeCell ref="A133:A154"/>
    <mergeCell ref="B133:M133"/>
    <mergeCell ref="J134:M134"/>
    <mergeCell ref="J135:M135"/>
    <mergeCell ref="J136:M136"/>
    <mergeCell ref="J137:M137"/>
    <mergeCell ref="H9:L9"/>
    <mergeCell ref="H10:L10"/>
    <mergeCell ref="H11:L11"/>
    <mergeCell ref="H12:L12"/>
    <mergeCell ref="H13:L13"/>
    <mergeCell ref="H14:L14"/>
    <mergeCell ref="B20:F20"/>
    <mergeCell ref="B19:F19"/>
    <mergeCell ref="B18:F18"/>
    <mergeCell ref="B17:F17"/>
    <mergeCell ref="J142:M142"/>
    <mergeCell ref="J143:M143"/>
    <mergeCell ref="J144:M144"/>
    <mergeCell ref="B143:F143"/>
    <mergeCell ref="B144:F144"/>
    <mergeCell ref="J138:M138"/>
    <mergeCell ref="J139:M139"/>
    <mergeCell ref="J140:M140"/>
    <mergeCell ref="J141:M141"/>
    <mergeCell ref="G143:I143"/>
    <mergeCell ref="G144:I144"/>
    <mergeCell ref="B142:F142"/>
    <mergeCell ref="J145:M145"/>
    <mergeCell ref="J146:M146"/>
    <mergeCell ref="J147:M147"/>
    <mergeCell ref="B145:F145"/>
    <mergeCell ref="B146:F146"/>
    <mergeCell ref="B147:F147"/>
    <mergeCell ref="G145:I145"/>
    <mergeCell ref="G146:I146"/>
    <mergeCell ref="G147:I147"/>
    <mergeCell ref="J148:M148"/>
    <mergeCell ref="J149:M149"/>
    <mergeCell ref="J150:M150"/>
    <mergeCell ref="B148:F148"/>
    <mergeCell ref="B149:F149"/>
    <mergeCell ref="B150:F150"/>
    <mergeCell ref="G148:I148"/>
    <mergeCell ref="G149:I149"/>
    <mergeCell ref="G150:I150"/>
    <mergeCell ref="J154:M154"/>
    <mergeCell ref="G154:I154"/>
    <mergeCell ref="B154:F154"/>
    <mergeCell ref="J151:M151"/>
    <mergeCell ref="J152:M152"/>
    <mergeCell ref="J153:M153"/>
    <mergeCell ref="G152:I152"/>
    <mergeCell ref="G151:I151"/>
    <mergeCell ref="G153:I153"/>
    <mergeCell ref="B151:F151"/>
    <mergeCell ref="B152:F152"/>
    <mergeCell ref="B153:F153"/>
    <mergeCell ref="G134:I134"/>
    <mergeCell ref="G135:I135"/>
    <mergeCell ref="G136:I136"/>
    <mergeCell ref="G137:I137"/>
    <mergeCell ref="G138:I138"/>
    <mergeCell ref="G139:I139"/>
    <mergeCell ref="G140:I140"/>
    <mergeCell ref="G141:I141"/>
    <mergeCell ref="G142:I142"/>
    <mergeCell ref="B34:F34"/>
    <mergeCell ref="B35:F35"/>
    <mergeCell ref="B36:F36"/>
    <mergeCell ref="B37:F37"/>
    <mergeCell ref="B38:F38"/>
    <mergeCell ref="B39:F39"/>
    <mergeCell ref="B40:F40"/>
    <mergeCell ref="B41:F41"/>
    <mergeCell ref="B42:F42"/>
    <mergeCell ref="G34:I34"/>
    <mergeCell ref="G35:I35"/>
    <mergeCell ref="G36:I36"/>
    <mergeCell ref="G37:I37"/>
    <mergeCell ref="G38:I38"/>
    <mergeCell ref="G39:I39"/>
    <mergeCell ref="G40:I40"/>
    <mergeCell ref="G41:I41"/>
    <mergeCell ref="G42:I42"/>
    <mergeCell ref="G52:I52"/>
    <mergeCell ref="H68:L68"/>
    <mergeCell ref="J87:M87"/>
    <mergeCell ref="B48:F48"/>
    <mergeCell ref="B49:F49"/>
    <mergeCell ref="B50:F50"/>
    <mergeCell ref="B51:F51"/>
    <mergeCell ref="B52:F52"/>
    <mergeCell ref="B53:F53"/>
    <mergeCell ref="B54:F54"/>
    <mergeCell ref="G85:I85"/>
    <mergeCell ref="G86:I86"/>
    <mergeCell ref="G53:I53"/>
    <mergeCell ref="G54:I54"/>
    <mergeCell ref="B67:F67"/>
    <mergeCell ref="B66:F66"/>
    <mergeCell ref="B65:F65"/>
    <mergeCell ref="B68:F68"/>
    <mergeCell ref="B58:M58"/>
    <mergeCell ref="B59:F59"/>
    <mergeCell ref="H59:L59"/>
    <mergeCell ref="B71:F71"/>
    <mergeCell ref="H71:L71"/>
    <mergeCell ref="B60:F60"/>
    <mergeCell ref="B61:F61"/>
    <mergeCell ref="B63:F63"/>
    <mergeCell ref="B64:F64"/>
    <mergeCell ref="B85:F85"/>
    <mergeCell ref="B86:F86"/>
    <mergeCell ref="B80:F80"/>
    <mergeCell ref="B81:F81"/>
    <mergeCell ref="H60:L60"/>
    <mergeCell ref="H61:L61"/>
    <mergeCell ref="H62:L62"/>
    <mergeCell ref="H63:L63"/>
    <mergeCell ref="H64:L64"/>
    <mergeCell ref="H65:L65"/>
    <mergeCell ref="B72:F72"/>
    <mergeCell ref="B73:F73"/>
    <mergeCell ref="B74:F74"/>
    <mergeCell ref="B75:F75"/>
    <mergeCell ref="B76:F76"/>
    <mergeCell ref="B77:F77"/>
    <mergeCell ref="B70:F70"/>
    <mergeCell ref="B84:M84"/>
    <mergeCell ref="B136:F136"/>
    <mergeCell ref="B137:F137"/>
    <mergeCell ref="B138:F138"/>
    <mergeCell ref="B139:F139"/>
    <mergeCell ref="B140:F140"/>
    <mergeCell ref="B141:F141"/>
    <mergeCell ref="B87:F87"/>
    <mergeCell ref="B88:F88"/>
    <mergeCell ref="B89:F89"/>
    <mergeCell ref="B90:F90"/>
    <mergeCell ref="B91:F91"/>
    <mergeCell ref="B92:F92"/>
    <mergeCell ref="B93:F93"/>
    <mergeCell ref="B134:F134"/>
    <mergeCell ref="B135:F135"/>
    <mergeCell ref="B121:F121"/>
    <mergeCell ref="B122:F122"/>
    <mergeCell ref="B123:F123"/>
    <mergeCell ref="B124:F124"/>
    <mergeCell ref="B100:F100"/>
    <mergeCell ref="B130:F130"/>
  </mergeCells>
  <conditionalFormatting sqref="G9:G19 G21:G31">
    <cfRule type="expression" dxfId="52" priority="109">
      <formula>G9="relevant"</formula>
    </cfRule>
    <cfRule type="expression" dxfId="51" priority="107">
      <formula>G9="niet relevant"</formula>
    </cfRule>
  </conditionalFormatting>
  <conditionalFormatting sqref="G9">
    <cfRule type="expression" dxfId="50" priority="108">
      <formula>G9="niet relevant"</formula>
    </cfRule>
  </conditionalFormatting>
  <conditionalFormatting sqref="M71">
    <cfRule type="expression" dxfId="49" priority="95">
      <formula>M71="relevant"</formula>
    </cfRule>
  </conditionalFormatting>
  <conditionalFormatting sqref="M71">
    <cfRule type="expression" dxfId="48" priority="93">
      <formula>M71="niet relevant"</formula>
    </cfRule>
  </conditionalFormatting>
  <conditionalFormatting sqref="M121">
    <cfRule type="expression" dxfId="47" priority="79">
      <formula>M121="relevant"</formula>
    </cfRule>
  </conditionalFormatting>
  <conditionalFormatting sqref="M60:M70">
    <cfRule type="expression" dxfId="46" priority="87">
      <formula>M60="relevant"</formula>
    </cfRule>
  </conditionalFormatting>
  <conditionalFormatting sqref="M60:M70">
    <cfRule type="expression" dxfId="45" priority="86">
      <formula>M60="niet relevant"</formula>
    </cfRule>
  </conditionalFormatting>
  <conditionalFormatting sqref="M121">
    <cfRule type="expression" dxfId="44" priority="77">
      <formula>M121="niet relevant"</formula>
    </cfRule>
  </conditionalFormatting>
  <conditionalFormatting sqref="G35:I55">
    <cfRule type="expression" dxfId="43" priority="54">
      <formula>G35="hoog risico"</formula>
    </cfRule>
    <cfRule type="expression" dxfId="42" priority="55">
      <formula>G35="standaard risico"</formula>
    </cfRule>
    <cfRule type="expression" dxfId="41" priority="56">
      <formula>G35="laag risico"</formula>
    </cfRule>
  </conditionalFormatting>
  <conditionalFormatting sqref="G86:I106">
    <cfRule type="expression" dxfId="40" priority="51">
      <formula>G86="hoog risico"</formula>
    </cfRule>
    <cfRule type="expression" dxfId="39" priority="52">
      <formula>G86="standaard risico"</formula>
    </cfRule>
    <cfRule type="expression" dxfId="38" priority="53">
      <formula>G86="laag risico"</formula>
    </cfRule>
  </conditionalFormatting>
  <conditionalFormatting sqref="G135:I155">
    <cfRule type="expression" dxfId="37" priority="48">
      <formula>G135="hoog risico"</formula>
    </cfRule>
    <cfRule type="expression" dxfId="36" priority="49">
      <formula>G135="standaard risico"</formula>
    </cfRule>
    <cfRule type="expression" dxfId="35" priority="50">
      <formula>G135="laag risico"</formula>
    </cfRule>
  </conditionalFormatting>
  <conditionalFormatting sqref="G60:G70">
    <cfRule type="expression" dxfId="34" priority="47">
      <formula>G60="relevant"</formula>
    </cfRule>
  </conditionalFormatting>
  <conditionalFormatting sqref="G60:G70">
    <cfRule type="expression" dxfId="33" priority="46">
      <formula>G60="niet relevant"</formula>
    </cfRule>
  </conditionalFormatting>
  <conditionalFormatting sqref="G122:G131">
    <cfRule type="expression" dxfId="32" priority="40">
      <formula>G122="niet relevant"</formula>
    </cfRule>
  </conditionalFormatting>
  <conditionalFormatting sqref="G72:G81">
    <cfRule type="expression" dxfId="31" priority="45">
      <formula>G72="relevant"</formula>
    </cfRule>
  </conditionalFormatting>
  <conditionalFormatting sqref="G72:G81">
    <cfRule type="expression" dxfId="30" priority="44">
      <formula>G72="niet relevant"</formula>
    </cfRule>
  </conditionalFormatting>
  <conditionalFormatting sqref="G111:G120">
    <cfRule type="expression" dxfId="29" priority="43">
      <formula>G111="relevant"</formula>
    </cfRule>
  </conditionalFormatting>
  <conditionalFormatting sqref="G111:G120">
    <cfRule type="expression" dxfId="28" priority="42">
      <formula>G111="niet relevant"</formula>
    </cfRule>
  </conditionalFormatting>
  <conditionalFormatting sqref="G122:G131">
    <cfRule type="expression" dxfId="27" priority="41">
      <formula>G122="relevant"</formula>
    </cfRule>
  </conditionalFormatting>
  <conditionalFormatting sqref="M72:M81">
    <cfRule type="expression" dxfId="26" priority="39">
      <formula>M72="relevant"</formula>
    </cfRule>
  </conditionalFormatting>
  <conditionalFormatting sqref="M72:M81">
    <cfRule type="expression" dxfId="25" priority="38">
      <formula>M72="niet relevant"</formula>
    </cfRule>
  </conditionalFormatting>
  <conditionalFormatting sqref="M111:M120">
    <cfRule type="expression" dxfId="24" priority="37">
      <formula>M111="relevant"</formula>
    </cfRule>
  </conditionalFormatting>
  <conditionalFormatting sqref="M111:M120">
    <cfRule type="expression" dxfId="23" priority="36">
      <formula>M111="niet relevant"</formula>
    </cfRule>
  </conditionalFormatting>
  <conditionalFormatting sqref="M122:M131">
    <cfRule type="expression" dxfId="22" priority="35">
      <formula>M122="relevant"</formula>
    </cfRule>
  </conditionalFormatting>
  <conditionalFormatting sqref="M122:M131">
    <cfRule type="expression" dxfId="21" priority="34">
      <formula>M122="niet relevant"</formula>
    </cfRule>
  </conditionalFormatting>
  <conditionalFormatting sqref="M9:M19">
    <cfRule type="expression" dxfId="20" priority="33">
      <formula>M9="relevant"</formula>
    </cfRule>
  </conditionalFormatting>
  <conditionalFormatting sqref="M9:M19">
    <cfRule type="expression" dxfId="19" priority="32">
      <formula>M9="niet relevant"</formula>
    </cfRule>
  </conditionalFormatting>
  <conditionalFormatting sqref="M21:M31">
    <cfRule type="expression" dxfId="18" priority="31">
      <formula>M21="relevant"</formula>
    </cfRule>
  </conditionalFormatting>
  <conditionalFormatting sqref="M21:M31">
    <cfRule type="expression" dxfId="17" priority="30">
      <formula>M21="niet relevant"</formula>
    </cfRule>
  </conditionalFormatting>
  <dataValidations count="4">
    <dataValidation type="list" allowBlank="1" showInputMessage="1" showErrorMessage="1" sqref="M71">
      <formula1>"Relevant,Niet relevant"</formula1>
    </dataValidation>
    <dataValidation type="list" allowBlank="1" showInputMessage="1" showErrorMessage="1" sqref="F137:F155 F41 F47:F55 F87:F106">
      <formula1>"Laag risico,Standaard risico,Hoog risico"</formula1>
    </dataValidation>
    <dataValidation type="list" allowBlank="1" showInputMessage="1" showErrorMessage="1" sqref="G35:I55 G86:I106 G135:I155">
      <formula1>"laag risico,standaard risico,hoog risico"</formula1>
    </dataValidation>
    <dataValidation type="list" allowBlank="1" showInputMessage="1" showErrorMessage="1" sqref="G9:G19 G21:G31 M21:M31 M122:M131 G60:G70 G72:G81 G111:G120 G122:G131 M60:M70 M72:M81 M111:M120 M9:M19">
      <formula1>"relevant,niet relevant"</formula1>
    </dataValidation>
  </dataValidations>
  <hyperlinks>
    <hyperlink ref="B6:M6" location="Begrippenlijst!A2" display="1. Kenmerken van mijn klanten (klanten = verzekeringsnemers, gevolmachtigden, uiteindelijke begunstigden, contractuele begunstigden (met inbegrip van hun eventuele uiteindelijke begunstigden))"/>
    <hyperlink ref="B12:F12" location="Begrippenlijst!A4" display="De klant woont, heeft effectief persoonlijke banden of voert zijn hoofdactiviteiten uit in een land dat onderhevig is aan sancties, embargo's of andere soortgelijke maatregelen die bijvoorbeeld worden opgelegd door de Europese Unie of de Verenigde Naties"/>
    <hyperlink ref="B15:F15" location="Begrippenlijst!A5" display="De klant heeft een band (door de zakenrelatie zelf of door de transacties) met een derde land dat als een &quot;belastingparadijs&quot; wordt beschouwd"/>
    <hyperlink ref="B17:F17" location="Begrippenlijst!A6" display="De klant, de gevolmachtigde van de klant of zijn uiteindelijke begunstigde is een PPP, een familielid van een PPP of iemand waarvan gekend is dat ze naaste geassocieerden zijn."/>
    <hyperlink ref="B10:F10" location="Begrippenlijst!A3" display="De klant woont, heeft effectief persoonlijke banden of oefent zijn hoofdactiviteiten uit in een derde land met een hoog risico"/>
    <hyperlink ref="B18:F18" location="Begrippenlijst!A8" display="De activiteit van uw klant wordt beschouwd als een risico inzake de bestrijding van WG/FT, bijvoorbeeld omdat deze activiteit gekend is dat er veel gebruikt gemaakt wordt van contant geld of blootgesteld is aan een hoog risico van corruptie "/>
  </hyperlinks>
  <pageMargins left="0.7" right="0.7" top="0.75" bottom="0.75" header="0.3" footer="0.3"/>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O264"/>
  <sheetViews>
    <sheetView topLeftCell="A259" workbookViewId="0">
      <selection activeCell="N79" sqref="N79"/>
    </sheetView>
  </sheetViews>
  <sheetFormatPr defaultRowHeight="15" x14ac:dyDescent="0.25"/>
  <cols>
    <col min="4" max="4" width="10.5703125" bestFit="1" customWidth="1"/>
    <col min="6" max="6" width="9.7109375" customWidth="1"/>
    <col min="10" max="10" width="10.5703125" bestFit="1" customWidth="1"/>
    <col min="11" max="11" width="10.7109375" bestFit="1" customWidth="1"/>
  </cols>
  <sheetData>
    <row r="1" spans="1:15" ht="47.25" customHeight="1" thickBot="1" x14ac:dyDescent="0.3">
      <c r="A1" s="121" t="s">
        <v>48</v>
      </c>
      <c r="B1" s="122"/>
      <c r="C1" s="122"/>
      <c r="D1" s="122"/>
      <c r="E1" s="122"/>
      <c r="F1" s="122"/>
      <c r="G1" s="122"/>
      <c r="H1" s="122"/>
      <c r="I1" s="122"/>
      <c r="J1" s="122"/>
      <c r="K1" s="122"/>
      <c r="L1" s="122"/>
      <c r="M1" s="122"/>
      <c r="N1" s="122"/>
      <c r="O1" s="123"/>
    </row>
    <row r="2" spans="1:15" x14ac:dyDescent="0.25">
      <c r="A2" s="27"/>
    </row>
    <row r="3" spans="1:15" x14ac:dyDescent="0.25">
      <c r="A3" s="27" t="s">
        <v>65</v>
      </c>
      <c r="B3" s="28" t="s">
        <v>49</v>
      </c>
    </row>
    <row r="4" spans="1:15" x14ac:dyDescent="0.25">
      <c r="A4" s="27"/>
    </row>
    <row r="5" spans="1:15" x14ac:dyDescent="0.25">
      <c r="A5" s="29"/>
      <c r="B5" s="30" t="s">
        <v>50</v>
      </c>
      <c r="C5" s="31" t="s">
        <v>51</v>
      </c>
      <c r="D5" s="30"/>
      <c r="E5" s="30"/>
      <c r="F5" s="30"/>
      <c r="G5" s="30"/>
      <c r="H5" s="30"/>
      <c r="I5" s="30"/>
      <c r="J5" s="30"/>
      <c r="K5" s="30"/>
      <c r="L5" s="30"/>
      <c r="M5" s="30"/>
      <c r="N5" s="30"/>
      <c r="O5" s="30"/>
    </row>
    <row r="6" spans="1:15" ht="15.75" thickBot="1" x14ac:dyDescent="0.3">
      <c r="A6" s="27"/>
    </row>
    <row r="7" spans="1:15" ht="15.75" thickBot="1" x14ac:dyDescent="0.3">
      <c r="A7" s="27"/>
      <c r="C7" t="s">
        <v>52</v>
      </c>
      <c r="K7" s="32">
        <f>'functies NIET VERWIJDEREN'!AI4</f>
        <v>18</v>
      </c>
      <c r="N7" s="17"/>
      <c r="O7" s="17"/>
    </row>
    <row r="8" spans="1:15" x14ac:dyDescent="0.25">
      <c r="A8" s="27"/>
      <c r="N8" s="17"/>
      <c r="O8" s="17"/>
    </row>
    <row r="9" spans="1:15" x14ac:dyDescent="0.25">
      <c r="A9" s="27"/>
      <c r="D9" t="s">
        <v>103</v>
      </c>
      <c r="M9">
        <f>'functies NIET VERWIJDEREN'!AJ4</f>
        <v>0</v>
      </c>
      <c r="N9" s="44" t="str">
        <f>IF(M9&gt;0,+M9/$K$7,"0%")</f>
        <v>0%</v>
      </c>
      <c r="O9" s="17"/>
    </row>
    <row r="10" spans="1:15" x14ac:dyDescent="0.25">
      <c r="A10" s="27"/>
      <c r="D10" t="s">
        <v>104</v>
      </c>
      <c r="M10">
        <f>'functies NIET VERWIJDEREN'!AK4</f>
        <v>18</v>
      </c>
      <c r="N10" s="44">
        <f>IF(M10&gt;0,+M10/$K$7,"0%")</f>
        <v>1</v>
      </c>
      <c r="O10" s="17"/>
    </row>
    <row r="11" spans="1:15" ht="15.75" thickBot="1" x14ac:dyDescent="0.3">
      <c r="A11" s="27"/>
      <c r="N11" s="17"/>
      <c r="O11" s="17"/>
    </row>
    <row r="12" spans="1:15" ht="15.75" thickBot="1" x14ac:dyDescent="0.3">
      <c r="A12" s="27"/>
      <c r="C12" t="s">
        <v>53</v>
      </c>
      <c r="K12" s="33">
        <f>COUNT('functies NIET VERWIJDEREN'!AA16:AA26)+COUNT('functies NIET VERWIJDEREN'!AE16:AE26)+SUM('functies NIET VERWIJDEREN'!AH16:AH26)</f>
        <v>0</v>
      </c>
      <c r="N12" s="17"/>
      <c r="O12" s="17"/>
    </row>
    <row r="13" spans="1:15" x14ac:dyDescent="0.25">
      <c r="A13" s="27"/>
      <c r="I13" s="34"/>
      <c r="N13" s="17"/>
      <c r="O13" s="17"/>
    </row>
    <row r="14" spans="1:15" x14ac:dyDescent="0.25">
      <c r="A14" s="29"/>
      <c r="B14" s="30" t="s">
        <v>54</v>
      </c>
      <c r="C14" s="31" t="s">
        <v>55</v>
      </c>
      <c r="D14" s="30"/>
      <c r="E14" s="30"/>
      <c r="F14" s="30"/>
      <c r="G14" s="30"/>
      <c r="H14" s="30"/>
      <c r="I14" s="30"/>
      <c r="J14" s="30"/>
      <c r="K14" s="30"/>
      <c r="L14" s="30"/>
      <c r="M14" s="30"/>
      <c r="N14" s="45"/>
      <c r="O14" s="45"/>
    </row>
    <row r="15" spans="1:15" x14ac:dyDescent="0.25">
      <c r="A15" s="27"/>
      <c r="N15" s="17"/>
      <c r="O15" s="17"/>
    </row>
    <row r="16" spans="1:15" x14ac:dyDescent="0.25">
      <c r="A16" s="27"/>
      <c r="N16" s="17"/>
      <c r="O16" s="17"/>
    </row>
    <row r="17" spans="1:1" x14ac:dyDescent="0.25">
      <c r="A17" s="27"/>
    </row>
    <row r="18" spans="1:1" x14ac:dyDescent="0.25">
      <c r="A18" s="27"/>
    </row>
    <row r="19" spans="1:1" x14ac:dyDescent="0.25">
      <c r="A19" s="27"/>
    </row>
    <row r="20" spans="1:1" x14ac:dyDescent="0.25">
      <c r="A20" s="27"/>
    </row>
    <row r="21" spans="1:1" x14ac:dyDescent="0.25">
      <c r="A21" s="27"/>
    </row>
    <row r="22" spans="1:1" x14ac:dyDescent="0.25">
      <c r="A22" s="27"/>
    </row>
    <row r="23" spans="1:1" x14ac:dyDescent="0.25">
      <c r="A23" s="27"/>
    </row>
    <row r="24" spans="1:1" x14ac:dyDescent="0.25">
      <c r="A24" s="27"/>
    </row>
    <row r="25" spans="1:1" x14ac:dyDescent="0.25">
      <c r="A25" s="27"/>
    </row>
    <row r="26" spans="1:1" x14ac:dyDescent="0.25">
      <c r="A26" s="27"/>
    </row>
    <row r="27" spans="1:1" x14ac:dyDescent="0.25">
      <c r="A27" s="27"/>
    </row>
    <row r="28" spans="1:1" x14ac:dyDescent="0.25">
      <c r="A28" s="27"/>
    </row>
    <row r="29" spans="1:1" x14ac:dyDescent="0.25">
      <c r="A29" s="27"/>
    </row>
    <row r="30" spans="1:1" x14ac:dyDescent="0.25">
      <c r="A30" s="27"/>
    </row>
    <row r="31" spans="1:1" x14ac:dyDescent="0.25">
      <c r="A31" s="27"/>
    </row>
    <row r="32" spans="1:1" x14ac:dyDescent="0.25">
      <c r="A32" s="27"/>
    </row>
    <row r="33" spans="1:15" x14ac:dyDescent="0.25">
      <c r="A33" s="27"/>
    </row>
    <row r="34" spans="1:15" x14ac:dyDescent="0.25">
      <c r="A34" s="27"/>
    </row>
    <row r="35" spans="1:15" x14ac:dyDescent="0.25">
      <c r="A35" s="27"/>
    </row>
    <row r="36" spans="1:15" x14ac:dyDescent="0.25">
      <c r="A36" s="27"/>
      <c r="B36" s="30" t="s">
        <v>56</v>
      </c>
      <c r="C36" s="31" t="s">
        <v>57</v>
      </c>
    </row>
    <row r="37" spans="1:15" ht="15.75" thickBot="1" x14ac:dyDescent="0.3">
      <c r="A37" s="27"/>
    </row>
    <row r="38" spans="1:15" ht="15.75" thickBot="1" x14ac:dyDescent="0.3">
      <c r="A38" s="27"/>
      <c r="C38" t="s">
        <v>58</v>
      </c>
      <c r="K38" s="35">
        <f>'functies NIET VERWIJDEREN'!AA50</f>
        <v>0</v>
      </c>
      <c r="N38" s="17"/>
      <c r="O38" s="17"/>
    </row>
    <row r="39" spans="1:15" x14ac:dyDescent="0.25">
      <c r="A39" s="27"/>
      <c r="F39" s="34"/>
      <c r="N39" s="17"/>
      <c r="O39" s="17"/>
    </row>
    <row r="40" spans="1:15" x14ac:dyDescent="0.25">
      <c r="A40" s="27"/>
      <c r="D40" t="s">
        <v>99</v>
      </c>
      <c r="M40">
        <f>'functies NIET VERWIJDEREN'!AH30</f>
        <v>0</v>
      </c>
      <c r="N40" s="44" t="str">
        <f>IF(M40&gt;0,+M40/$K$38,"0%")</f>
        <v>0%</v>
      </c>
      <c r="O40" s="17"/>
    </row>
    <row r="41" spans="1:15" x14ac:dyDescent="0.25">
      <c r="A41" s="27"/>
      <c r="D41" t="s">
        <v>100</v>
      </c>
      <c r="M41">
        <f>'functies NIET VERWIJDEREN'!AI30</f>
        <v>0</v>
      </c>
      <c r="N41" s="44" t="str">
        <f>IF(M41&gt;0,+M41/$K$38,"0%")</f>
        <v>0%</v>
      </c>
      <c r="O41" s="17"/>
    </row>
    <row r="42" spans="1:15" x14ac:dyDescent="0.25">
      <c r="A42" s="27"/>
    </row>
    <row r="43" spans="1:15" x14ac:dyDescent="0.25">
      <c r="A43" s="27"/>
      <c r="D43" t="s">
        <v>101</v>
      </c>
      <c r="M43">
        <f>K38-M44</f>
        <v>0</v>
      </c>
      <c r="N43" s="44" t="str">
        <f>IF(M43&gt;0,+M43/$K$38,"0%")</f>
        <v>0%</v>
      </c>
    </row>
    <row r="44" spans="1:15" x14ac:dyDescent="0.25">
      <c r="A44" s="27"/>
      <c r="D44" t="s">
        <v>102</v>
      </c>
      <c r="M44">
        <f>'functies NIET VERWIJDEREN'!AE50</f>
        <v>0</v>
      </c>
      <c r="N44" s="44" t="str">
        <f>IF(M44&gt;0,+M44/$K$38,"0%")</f>
        <v>0%</v>
      </c>
    </row>
    <row r="45" spans="1:15" x14ac:dyDescent="0.25">
      <c r="A45" s="27"/>
    </row>
    <row r="46" spans="1:15" x14ac:dyDescent="0.25">
      <c r="A46" s="27"/>
    </row>
    <row r="47" spans="1:15" x14ac:dyDescent="0.25">
      <c r="A47" s="27"/>
    </row>
    <row r="48" spans="1:15" x14ac:dyDescent="0.25">
      <c r="A48" s="27"/>
    </row>
    <row r="49" spans="1:1" x14ac:dyDescent="0.25">
      <c r="A49" s="27"/>
    </row>
    <row r="50" spans="1:1" x14ac:dyDescent="0.25">
      <c r="A50" s="27"/>
    </row>
    <row r="51" spans="1:1" x14ac:dyDescent="0.25">
      <c r="A51" s="27"/>
    </row>
    <row r="52" spans="1:1" x14ac:dyDescent="0.25">
      <c r="A52" s="27"/>
    </row>
    <row r="53" spans="1:1" x14ac:dyDescent="0.25">
      <c r="A53" s="27"/>
    </row>
    <row r="54" spans="1:1" x14ac:dyDescent="0.25">
      <c r="A54" s="27"/>
    </row>
    <row r="55" spans="1:1" x14ac:dyDescent="0.25">
      <c r="A55" s="27"/>
    </row>
    <row r="56" spans="1:1" x14ac:dyDescent="0.25">
      <c r="A56" s="27"/>
    </row>
    <row r="57" spans="1:1" x14ac:dyDescent="0.25">
      <c r="A57" s="27"/>
    </row>
    <row r="58" spans="1:1" x14ac:dyDescent="0.25">
      <c r="A58" s="27"/>
    </row>
    <row r="59" spans="1:1" x14ac:dyDescent="0.25">
      <c r="A59" s="27"/>
    </row>
    <row r="60" spans="1:1" x14ac:dyDescent="0.25">
      <c r="A60" s="27"/>
    </row>
    <row r="61" spans="1:1" x14ac:dyDescent="0.25">
      <c r="A61" s="27"/>
    </row>
    <row r="62" spans="1:1" x14ac:dyDescent="0.25">
      <c r="A62" s="27"/>
    </row>
    <row r="63" spans="1:1" x14ac:dyDescent="0.25">
      <c r="A63" s="27"/>
    </row>
    <row r="64" spans="1:1" x14ac:dyDescent="0.25">
      <c r="A64" s="27"/>
    </row>
    <row r="65" spans="1:14" x14ac:dyDescent="0.25">
      <c r="A65" s="27"/>
    </row>
    <row r="66" spans="1:14" x14ac:dyDescent="0.25">
      <c r="A66" s="27"/>
    </row>
    <row r="67" spans="1:14" x14ac:dyDescent="0.25">
      <c r="A67" s="27"/>
    </row>
    <row r="68" spans="1:14" x14ac:dyDescent="0.25">
      <c r="A68" s="27"/>
    </row>
    <row r="69" spans="1:14" x14ac:dyDescent="0.25">
      <c r="A69" s="27"/>
    </row>
    <row r="70" spans="1:14" x14ac:dyDescent="0.25">
      <c r="A70" s="27"/>
    </row>
    <row r="71" spans="1:14" x14ac:dyDescent="0.25">
      <c r="A71" s="27"/>
    </row>
    <row r="72" spans="1:14" x14ac:dyDescent="0.25">
      <c r="A72" s="27"/>
    </row>
    <row r="73" spans="1:14" x14ac:dyDescent="0.25">
      <c r="A73" s="27" t="s">
        <v>64</v>
      </c>
      <c r="B73" s="28" t="s">
        <v>61</v>
      </c>
    </row>
    <row r="74" spans="1:14" x14ac:dyDescent="0.25">
      <c r="A74" s="27"/>
    </row>
    <row r="75" spans="1:14" x14ac:dyDescent="0.25">
      <c r="A75" s="27"/>
      <c r="B75" s="30" t="s">
        <v>50</v>
      </c>
      <c r="C75" s="31" t="s">
        <v>51</v>
      </c>
    </row>
    <row r="76" spans="1:14" ht="15.75" thickBot="1" x14ac:dyDescent="0.3">
      <c r="A76" s="27"/>
    </row>
    <row r="77" spans="1:14" ht="15.75" thickBot="1" x14ac:dyDescent="0.3">
      <c r="A77" s="27"/>
      <c r="C77" t="s">
        <v>52</v>
      </c>
      <c r="K77" s="32">
        <f>'functies NIET VERWIJDEREN'!AI55</f>
        <v>15</v>
      </c>
    </row>
    <row r="78" spans="1:14" x14ac:dyDescent="0.25">
      <c r="A78" s="27"/>
      <c r="N78" s="17"/>
    </row>
    <row r="79" spans="1:14" x14ac:dyDescent="0.25">
      <c r="A79" s="27"/>
      <c r="D79" t="s">
        <v>103</v>
      </c>
      <c r="M79">
        <f>'functies NIET VERWIJDEREN'!AJ55</f>
        <v>0</v>
      </c>
      <c r="N79" s="44" t="str">
        <f>IF(M79&gt;0,+M79/$K$77,"0%")</f>
        <v>0%</v>
      </c>
    </row>
    <row r="80" spans="1:14" x14ac:dyDescent="0.25">
      <c r="A80" s="27"/>
      <c r="D80" t="s">
        <v>104</v>
      </c>
      <c r="M80">
        <f>'functies NIET VERWIJDEREN'!AK55</f>
        <v>15</v>
      </c>
      <c r="N80" s="44">
        <f>IF(M80&gt;0,+M80/$K$77,"0%")</f>
        <v>1</v>
      </c>
    </row>
    <row r="81" spans="1:15" ht="15.75" thickBot="1" x14ac:dyDescent="0.3">
      <c r="A81" s="27"/>
    </row>
    <row r="82" spans="1:15" ht="15.75" thickBot="1" x14ac:dyDescent="0.3">
      <c r="A82" s="27"/>
      <c r="C82" t="s">
        <v>53</v>
      </c>
      <c r="K82" s="33">
        <f>COUNT('functies NIET VERWIJDEREN'!AA70:AA79)+COUNT('functies NIET VERWIJDEREN'!AE70:AE79)+SUM('functies NIET VERWIJDEREN'!AH70:AH79)</f>
        <v>0</v>
      </c>
    </row>
    <row r="83" spans="1:15" x14ac:dyDescent="0.25">
      <c r="A83" s="27"/>
    </row>
    <row r="84" spans="1:15" x14ac:dyDescent="0.25">
      <c r="A84" s="29"/>
      <c r="B84" s="30"/>
      <c r="D84" s="30"/>
      <c r="E84" s="30"/>
      <c r="F84" s="30"/>
      <c r="G84" s="30"/>
      <c r="H84" s="34"/>
      <c r="I84" s="30"/>
      <c r="J84" s="30"/>
      <c r="K84" s="30"/>
      <c r="L84" s="30"/>
      <c r="M84" s="30"/>
      <c r="N84" s="30"/>
      <c r="O84" s="30"/>
    </row>
    <row r="85" spans="1:15" x14ac:dyDescent="0.25">
      <c r="A85" s="29"/>
      <c r="B85" s="30" t="s">
        <v>54</v>
      </c>
      <c r="C85" s="31" t="s">
        <v>55</v>
      </c>
      <c r="D85" s="30"/>
      <c r="E85" s="30"/>
      <c r="F85" s="30"/>
      <c r="G85" s="30"/>
      <c r="H85" s="30"/>
      <c r="I85" s="30"/>
      <c r="J85" s="30"/>
      <c r="K85" s="30"/>
      <c r="L85" s="30"/>
      <c r="M85" s="30"/>
      <c r="N85" s="30"/>
      <c r="O85" s="30"/>
    </row>
    <row r="86" spans="1:15" x14ac:dyDescent="0.25">
      <c r="A86" s="29"/>
      <c r="B86" s="30"/>
      <c r="C86" s="31"/>
      <c r="D86" s="30"/>
      <c r="E86" s="30"/>
      <c r="F86" s="30"/>
      <c r="G86" s="30"/>
      <c r="H86" s="30"/>
      <c r="I86" s="30"/>
      <c r="J86" s="30"/>
      <c r="K86" s="30"/>
      <c r="L86" s="30"/>
      <c r="M86" s="30"/>
      <c r="N86" s="30"/>
      <c r="O86" s="30"/>
    </row>
    <row r="87" spans="1:15" x14ac:dyDescent="0.25">
      <c r="A87" s="27"/>
      <c r="C87" s="36"/>
    </row>
    <row r="88" spans="1:15" x14ac:dyDescent="0.25">
      <c r="A88" s="27"/>
    </row>
    <row r="89" spans="1:15" x14ac:dyDescent="0.25">
      <c r="A89" s="27"/>
    </row>
    <row r="90" spans="1:15" x14ac:dyDescent="0.25">
      <c r="A90" s="27"/>
    </row>
    <row r="91" spans="1:15" x14ac:dyDescent="0.25">
      <c r="A91" s="27"/>
    </row>
    <row r="92" spans="1:15" x14ac:dyDescent="0.25">
      <c r="A92" s="27"/>
    </row>
    <row r="93" spans="1:15" x14ac:dyDescent="0.25">
      <c r="A93" s="27"/>
    </row>
    <row r="94" spans="1:15" x14ac:dyDescent="0.25">
      <c r="A94" s="27"/>
    </row>
    <row r="95" spans="1:15" x14ac:dyDescent="0.25">
      <c r="A95" s="27"/>
    </row>
    <row r="96" spans="1:15" x14ac:dyDescent="0.25">
      <c r="A96" s="27"/>
    </row>
    <row r="97" spans="1:14" x14ac:dyDescent="0.25">
      <c r="A97" s="27"/>
    </row>
    <row r="98" spans="1:14" x14ac:dyDescent="0.25">
      <c r="A98" s="27"/>
    </row>
    <row r="99" spans="1:14" x14ac:dyDescent="0.25">
      <c r="A99" s="27"/>
    </row>
    <row r="100" spans="1:14" x14ac:dyDescent="0.25">
      <c r="A100" s="27"/>
    </row>
    <row r="101" spans="1:14" x14ac:dyDescent="0.25">
      <c r="A101" s="27"/>
    </row>
    <row r="102" spans="1:14" x14ac:dyDescent="0.25">
      <c r="A102" s="27"/>
    </row>
    <row r="103" spans="1:14" x14ac:dyDescent="0.25">
      <c r="A103" s="27"/>
    </row>
    <row r="104" spans="1:14" x14ac:dyDescent="0.25">
      <c r="A104" s="27"/>
    </row>
    <row r="105" spans="1:14" x14ac:dyDescent="0.25">
      <c r="A105" s="27"/>
    </row>
    <row r="106" spans="1:14" x14ac:dyDescent="0.25">
      <c r="A106" s="27"/>
    </row>
    <row r="107" spans="1:14" x14ac:dyDescent="0.25">
      <c r="A107" s="27"/>
    </row>
    <row r="108" spans="1:14" x14ac:dyDescent="0.25">
      <c r="A108" s="27"/>
    </row>
    <row r="109" spans="1:14" x14ac:dyDescent="0.25">
      <c r="A109" s="27"/>
      <c r="B109" s="30" t="s">
        <v>56</v>
      </c>
      <c r="C109" s="31" t="s">
        <v>57</v>
      </c>
    </row>
    <row r="110" spans="1:14" ht="15.75" thickBot="1" x14ac:dyDescent="0.3">
      <c r="A110" s="27"/>
    </row>
    <row r="111" spans="1:14" ht="15.75" thickBot="1" x14ac:dyDescent="0.3">
      <c r="A111" s="27"/>
      <c r="C111" t="s">
        <v>58</v>
      </c>
      <c r="K111" s="35">
        <f>'functies NIET VERWIJDEREN'!AA104</f>
        <v>0</v>
      </c>
    </row>
    <row r="112" spans="1:14" x14ac:dyDescent="0.25">
      <c r="A112" s="27"/>
      <c r="N112" s="17"/>
    </row>
    <row r="113" spans="1:14" x14ac:dyDescent="0.25">
      <c r="A113" s="27"/>
      <c r="D113" t="s">
        <v>99</v>
      </c>
      <c r="M113">
        <f>K111-M114</f>
        <v>0</v>
      </c>
      <c r="N113" s="44" t="str">
        <f>IF(M113&gt;0,+M113/$K$111,"0%")</f>
        <v>0%</v>
      </c>
    </row>
    <row r="114" spans="1:14" x14ac:dyDescent="0.25">
      <c r="A114" s="27"/>
      <c r="D114" t="s">
        <v>100</v>
      </c>
      <c r="M114">
        <f>'functies NIET VERWIJDEREN'!AI84</f>
        <v>0</v>
      </c>
      <c r="N114" s="44" t="str">
        <f>IF(M114&gt;0,+M114/$K$111,"0%")</f>
        <v>0%</v>
      </c>
    </row>
    <row r="115" spans="1:14" x14ac:dyDescent="0.25">
      <c r="A115" s="27"/>
      <c r="C115" s="34"/>
    </row>
    <row r="116" spans="1:14" x14ac:dyDescent="0.25">
      <c r="A116" s="27"/>
      <c r="D116" t="s">
        <v>101</v>
      </c>
      <c r="M116">
        <f>K111-M117</f>
        <v>0</v>
      </c>
      <c r="N116" s="44" t="str">
        <f>IF(M116&gt;0,+M116/$K$111,"0%")</f>
        <v>0%</v>
      </c>
    </row>
    <row r="117" spans="1:14" x14ac:dyDescent="0.25">
      <c r="A117" s="27"/>
      <c r="D117" t="s">
        <v>102</v>
      </c>
      <c r="M117">
        <f>'functies NIET VERWIJDEREN'!AE104</f>
        <v>0</v>
      </c>
      <c r="N117" s="44" t="str">
        <f>IF(M117&gt;0,+M117/$K$111,"0%")</f>
        <v>0%</v>
      </c>
    </row>
    <row r="118" spans="1:14" x14ac:dyDescent="0.25">
      <c r="A118" s="27"/>
    </row>
    <row r="119" spans="1:14" x14ac:dyDescent="0.25">
      <c r="A119" s="27"/>
    </row>
    <row r="120" spans="1:14" x14ac:dyDescent="0.25">
      <c r="A120" s="27"/>
    </row>
    <row r="121" spans="1:14" x14ac:dyDescent="0.25">
      <c r="A121" s="27"/>
    </row>
    <row r="122" spans="1:14" x14ac:dyDescent="0.25">
      <c r="A122" s="27"/>
    </row>
    <row r="123" spans="1:14" x14ac:dyDescent="0.25">
      <c r="A123" s="27"/>
    </row>
    <row r="124" spans="1:14" x14ac:dyDescent="0.25">
      <c r="A124" s="27"/>
    </row>
    <row r="125" spans="1:14" x14ac:dyDescent="0.25">
      <c r="A125" s="27"/>
    </row>
    <row r="126" spans="1:14" x14ac:dyDescent="0.25">
      <c r="A126" s="27"/>
    </row>
    <row r="127" spans="1:14" x14ac:dyDescent="0.25">
      <c r="A127" s="27"/>
    </row>
    <row r="128" spans="1:14" x14ac:dyDescent="0.25">
      <c r="A128" s="27"/>
    </row>
    <row r="129" spans="1:1" x14ac:dyDescent="0.25">
      <c r="A129" s="27"/>
    </row>
    <row r="130" spans="1:1" x14ac:dyDescent="0.25">
      <c r="A130" s="27"/>
    </row>
    <row r="131" spans="1:1" x14ac:dyDescent="0.25">
      <c r="A131" s="27"/>
    </row>
    <row r="132" spans="1:1" x14ac:dyDescent="0.25">
      <c r="A132" s="27"/>
    </row>
    <row r="133" spans="1:1" x14ac:dyDescent="0.25">
      <c r="A133" s="27"/>
    </row>
    <row r="134" spans="1:1" x14ac:dyDescent="0.25">
      <c r="A134" s="27"/>
    </row>
    <row r="135" spans="1:1" x14ac:dyDescent="0.25">
      <c r="A135" s="27"/>
    </row>
    <row r="136" spans="1:1" x14ac:dyDescent="0.25">
      <c r="A136" s="27"/>
    </row>
    <row r="137" spans="1:1" x14ac:dyDescent="0.25">
      <c r="A137" s="27"/>
    </row>
    <row r="138" spans="1:1" x14ac:dyDescent="0.25">
      <c r="A138" s="27"/>
    </row>
    <row r="139" spans="1:1" x14ac:dyDescent="0.25">
      <c r="A139" s="27"/>
    </row>
    <row r="140" spans="1:1" x14ac:dyDescent="0.25">
      <c r="A140" s="27"/>
    </row>
    <row r="141" spans="1:1" x14ac:dyDescent="0.25">
      <c r="A141" s="27"/>
    </row>
    <row r="142" spans="1:1" x14ac:dyDescent="0.25">
      <c r="A142" s="27"/>
    </row>
    <row r="143" spans="1:1" x14ac:dyDescent="0.25">
      <c r="A143" s="27"/>
    </row>
    <row r="144" spans="1:1" x14ac:dyDescent="0.25">
      <c r="A144" s="27"/>
    </row>
    <row r="145" spans="1:15" x14ac:dyDescent="0.25">
      <c r="A145" s="27"/>
    </row>
    <row r="146" spans="1:15" x14ac:dyDescent="0.25">
      <c r="A146" s="27" t="s">
        <v>63</v>
      </c>
      <c r="B146" s="28" t="s">
        <v>84</v>
      </c>
    </row>
    <row r="147" spans="1:15" x14ac:dyDescent="0.25">
      <c r="A147" s="29"/>
      <c r="B147" s="30"/>
      <c r="D147" s="30"/>
      <c r="E147" s="30"/>
      <c r="F147" s="30"/>
      <c r="G147" s="30"/>
      <c r="H147" s="30"/>
      <c r="I147" s="30"/>
      <c r="J147" s="30"/>
      <c r="K147" s="30"/>
      <c r="L147" s="30"/>
      <c r="M147" s="30"/>
      <c r="N147" s="30"/>
      <c r="O147" s="30"/>
    </row>
    <row r="148" spans="1:15" x14ac:dyDescent="0.25">
      <c r="A148" s="27"/>
      <c r="B148" s="30" t="s">
        <v>50</v>
      </c>
      <c r="C148" s="31" t="s">
        <v>51</v>
      </c>
    </row>
    <row r="149" spans="1:15" ht="15.75" thickBot="1" x14ac:dyDescent="0.3">
      <c r="A149" s="27"/>
    </row>
    <row r="150" spans="1:15" ht="15.75" thickBot="1" x14ac:dyDescent="0.3">
      <c r="A150" s="27"/>
      <c r="C150" t="s">
        <v>52</v>
      </c>
      <c r="K150" s="32">
        <f>'functies NIET VERWIJDEREN'!AI109</f>
        <v>12</v>
      </c>
    </row>
    <row r="151" spans="1:15" x14ac:dyDescent="0.25">
      <c r="A151" s="27"/>
      <c r="M151" s="17"/>
    </row>
    <row r="152" spans="1:15" x14ac:dyDescent="0.25">
      <c r="A152" s="27"/>
      <c r="D152" t="s">
        <v>103</v>
      </c>
      <c r="M152">
        <f>'functies NIET VERWIJDEREN'!AJ109</f>
        <v>0</v>
      </c>
      <c r="N152" s="44" t="str">
        <f>IF(M152&gt;0,+M152/$K$150,"0%")</f>
        <v>0%</v>
      </c>
    </row>
    <row r="153" spans="1:15" x14ac:dyDescent="0.25">
      <c r="A153" s="27"/>
      <c r="D153" t="s">
        <v>104</v>
      </c>
      <c r="M153" s="17">
        <f>'functies NIET VERWIJDEREN'!AK109</f>
        <v>12</v>
      </c>
      <c r="N153" s="44">
        <f>IF(M153&gt;0,+M153/$K$150,"0%")</f>
        <v>1</v>
      </c>
    </row>
    <row r="154" spans="1:15" ht="15.75" thickBot="1" x14ac:dyDescent="0.3">
      <c r="A154" s="27"/>
      <c r="M154" s="17"/>
    </row>
    <row r="155" spans="1:15" ht="15.75" thickBot="1" x14ac:dyDescent="0.3">
      <c r="A155" s="27"/>
      <c r="C155" t="s">
        <v>53</v>
      </c>
      <c r="K155" s="33">
        <f>COUNT('functies NIET VERWIJDEREN'!AA120:AA129)+COUNT('functies NIET VERWIJDEREN'!AE120:AE129)+SUM('functies NIET VERWIJDEREN'!AH120:AH129)</f>
        <v>0</v>
      </c>
    </row>
    <row r="156" spans="1:15" x14ac:dyDescent="0.25">
      <c r="A156" s="29"/>
      <c r="B156" s="30"/>
      <c r="D156" s="34"/>
      <c r="E156" s="30"/>
      <c r="F156" s="30"/>
      <c r="G156" s="30"/>
      <c r="H156" s="30"/>
      <c r="I156" s="30"/>
      <c r="J156" s="30"/>
      <c r="K156" s="30"/>
      <c r="L156" s="30"/>
      <c r="M156" s="30"/>
      <c r="N156" s="30"/>
      <c r="O156" s="30"/>
    </row>
    <row r="157" spans="1:15" x14ac:dyDescent="0.25">
      <c r="A157" s="29"/>
      <c r="B157" s="30"/>
      <c r="D157" s="34"/>
      <c r="E157" s="30"/>
      <c r="F157" s="30"/>
      <c r="G157" s="30"/>
      <c r="H157" s="30"/>
      <c r="I157" s="30"/>
      <c r="J157" s="30"/>
      <c r="K157" s="30"/>
      <c r="L157" s="30"/>
      <c r="M157" s="30"/>
      <c r="N157" s="30"/>
      <c r="O157" s="30"/>
    </row>
    <row r="158" spans="1:15" x14ac:dyDescent="0.25">
      <c r="A158" s="29"/>
      <c r="B158" s="30" t="s">
        <v>54</v>
      </c>
      <c r="C158" s="31" t="s">
        <v>55</v>
      </c>
      <c r="D158" s="30"/>
      <c r="E158" s="30"/>
      <c r="F158" s="30"/>
      <c r="G158" s="30"/>
      <c r="H158" s="30"/>
      <c r="I158" s="30"/>
      <c r="J158" s="30"/>
      <c r="K158" s="30"/>
      <c r="L158" s="30"/>
      <c r="M158" s="30"/>
      <c r="N158" s="30"/>
      <c r="O158" s="30"/>
    </row>
    <row r="159" spans="1:15" x14ac:dyDescent="0.25">
      <c r="A159" s="29"/>
      <c r="B159" s="30"/>
      <c r="C159" s="31"/>
      <c r="D159" s="30"/>
      <c r="E159" s="30"/>
      <c r="F159" s="30"/>
      <c r="G159" s="30"/>
      <c r="H159" s="30"/>
      <c r="I159" s="30"/>
      <c r="J159" s="30"/>
      <c r="K159" s="30"/>
      <c r="L159" s="30"/>
      <c r="M159" s="30"/>
      <c r="N159" s="30"/>
      <c r="O159" s="30"/>
    </row>
    <row r="160" spans="1:15" x14ac:dyDescent="0.25">
      <c r="A160" s="27"/>
      <c r="C160" s="36"/>
    </row>
    <row r="161" spans="1:1" x14ac:dyDescent="0.25">
      <c r="A161" s="27"/>
    </row>
    <row r="162" spans="1:1" x14ac:dyDescent="0.25">
      <c r="A162" s="27"/>
    </row>
    <row r="163" spans="1:1" x14ac:dyDescent="0.25">
      <c r="A163" s="27"/>
    </row>
    <row r="164" spans="1:1" x14ac:dyDescent="0.25">
      <c r="A164" s="27"/>
    </row>
    <row r="165" spans="1:1" x14ac:dyDescent="0.25">
      <c r="A165" s="27"/>
    </row>
    <row r="166" spans="1:1" x14ac:dyDescent="0.25">
      <c r="A166" s="27"/>
    </row>
    <row r="167" spans="1:1" x14ac:dyDescent="0.25">
      <c r="A167" s="27"/>
    </row>
    <row r="168" spans="1:1" x14ac:dyDescent="0.25">
      <c r="A168" s="27"/>
    </row>
    <row r="169" spans="1:1" x14ac:dyDescent="0.25">
      <c r="A169" s="27"/>
    </row>
    <row r="170" spans="1:1" x14ac:dyDescent="0.25">
      <c r="A170" s="27"/>
    </row>
    <row r="171" spans="1:1" x14ac:dyDescent="0.25">
      <c r="A171" s="27"/>
    </row>
    <row r="172" spans="1:1" x14ac:dyDescent="0.25">
      <c r="A172" s="27"/>
    </row>
    <row r="173" spans="1:1" x14ac:dyDescent="0.25">
      <c r="A173" s="27"/>
    </row>
    <row r="174" spans="1:1" x14ac:dyDescent="0.25">
      <c r="A174" s="27"/>
    </row>
    <row r="175" spans="1:1" x14ac:dyDescent="0.25">
      <c r="A175" s="27"/>
    </row>
    <row r="176" spans="1:1" x14ac:dyDescent="0.25">
      <c r="A176" s="27"/>
    </row>
    <row r="177" spans="1:14" x14ac:dyDescent="0.25">
      <c r="A177" s="27"/>
    </row>
    <row r="178" spans="1:14" x14ac:dyDescent="0.25">
      <c r="A178" s="27"/>
    </row>
    <row r="179" spans="1:14" x14ac:dyDescent="0.25">
      <c r="A179" s="27"/>
    </row>
    <row r="180" spans="1:14" x14ac:dyDescent="0.25">
      <c r="A180" s="27"/>
    </row>
    <row r="181" spans="1:14" x14ac:dyDescent="0.25">
      <c r="A181" s="27"/>
    </row>
    <row r="182" spans="1:14" x14ac:dyDescent="0.25">
      <c r="A182" s="27"/>
      <c r="B182" s="30" t="s">
        <v>56</v>
      </c>
      <c r="C182" s="31" t="s">
        <v>57</v>
      </c>
    </row>
    <row r="183" spans="1:14" ht="15.75" thickBot="1" x14ac:dyDescent="0.3">
      <c r="A183" s="27"/>
    </row>
    <row r="184" spans="1:14" ht="15.75" thickBot="1" x14ac:dyDescent="0.3">
      <c r="A184" s="27"/>
      <c r="C184" t="s">
        <v>58</v>
      </c>
      <c r="K184" s="35">
        <f>'functies NIET VERWIJDEREN'!AA153</f>
        <v>0</v>
      </c>
    </row>
    <row r="185" spans="1:14" x14ac:dyDescent="0.25">
      <c r="A185" s="27"/>
    </row>
    <row r="186" spans="1:14" x14ac:dyDescent="0.25">
      <c r="A186" s="27"/>
      <c r="D186" t="s">
        <v>99</v>
      </c>
      <c r="M186">
        <f>K184-M187</f>
        <v>0</v>
      </c>
      <c r="N186" s="44" t="str">
        <f>IF(M186&gt;0,+M186/$K$184,"0%")</f>
        <v>0%</v>
      </c>
    </row>
    <row r="187" spans="1:14" x14ac:dyDescent="0.25">
      <c r="A187" s="27"/>
      <c r="D187" t="s">
        <v>100</v>
      </c>
      <c r="M187">
        <f>'functies NIET VERWIJDEREN'!AI133</f>
        <v>0</v>
      </c>
      <c r="N187" s="44" t="str">
        <f>IF(M187&gt;0,+M187/$K$184,"0%")</f>
        <v>0%</v>
      </c>
    </row>
    <row r="188" spans="1:14" x14ac:dyDescent="0.25">
      <c r="A188" s="27"/>
      <c r="C188" s="34"/>
      <c r="N188" s="17"/>
    </row>
    <row r="189" spans="1:14" x14ac:dyDescent="0.25">
      <c r="A189" s="27"/>
      <c r="C189" s="34"/>
      <c r="D189" t="s">
        <v>101</v>
      </c>
      <c r="M189">
        <f>K184-M190</f>
        <v>0</v>
      </c>
      <c r="N189" s="44" t="str">
        <f>IF(M189&gt;0,+M189/$K$184,"0%")</f>
        <v>0%</v>
      </c>
    </row>
    <row r="190" spans="1:14" x14ac:dyDescent="0.25">
      <c r="A190" s="27"/>
      <c r="D190" t="s">
        <v>102</v>
      </c>
      <c r="M190">
        <f>'functies NIET VERWIJDEREN'!AE153</f>
        <v>0</v>
      </c>
      <c r="N190" s="44" t="str">
        <f>IF(M190&gt;0,+M190/$K$184,"0%")</f>
        <v>0%</v>
      </c>
    </row>
    <row r="191" spans="1:14" x14ac:dyDescent="0.25">
      <c r="A191" s="27"/>
    </row>
    <row r="192" spans="1:14" x14ac:dyDescent="0.25">
      <c r="A192" s="27"/>
    </row>
    <row r="193" spans="1:1" x14ac:dyDescent="0.25">
      <c r="A193" s="27"/>
    </row>
    <row r="194" spans="1:1" x14ac:dyDescent="0.25">
      <c r="A194" s="27"/>
    </row>
    <row r="195" spans="1:1" x14ac:dyDescent="0.25">
      <c r="A195" s="27"/>
    </row>
    <row r="196" spans="1:1" x14ac:dyDescent="0.25">
      <c r="A196" s="27"/>
    </row>
    <row r="197" spans="1:1" x14ac:dyDescent="0.25">
      <c r="A197" s="27"/>
    </row>
    <row r="198" spans="1:1" x14ac:dyDescent="0.25">
      <c r="A198" s="27"/>
    </row>
    <row r="199" spans="1:1" x14ac:dyDescent="0.25">
      <c r="A199" s="27"/>
    </row>
    <row r="200" spans="1:1" x14ac:dyDescent="0.25">
      <c r="A200" s="27"/>
    </row>
    <row r="201" spans="1:1" x14ac:dyDescent="0.25">
      <c r="A201" s="27"/>
    </row>
    <row r="202" spans="1:1" x14ac:dyDescent="0.25">
      <c r="A202" s="27"/>
    </row>
    <row r="203" spans="1:1" x14ac:dyDescent="0.25">
      <c r="A203" s="27"/>
    </row>
    <row r="204" spans="1:1" x14ac:dyDescent="0.25">
      <c r="A204" s="27"/>
    </row>
    <row r="205" spans="1:1" x14ac:dyDescent="0.25">
      <c r="A205" s="27"/>
    </row>
    <row r="206" spans="1:1" x14ac:dyDescent="0.25">
      <c r="A206" s="27"/>
    </row>
    <row r="207" spans="1:1" x14ac:dyDescent="0.25">
      <c r="A207" s="27"/>
    </row>
    <row r="208" spans="1:1" x14ac:dyDescent="0.25">
      <c r="A208" s="27"/>
    </row>
    <row r="209" spans="1:15" x14ac:dyDescent="0.25">
      <c r="A209" s="27"/>
    </row>
    <row r="210" spans="1:15" x14ac:dyDescent="0.25">
      <c r="A210" s="27"/>
    </row>
    <row r="211" spans="1:15" x14ac:dyDescent="0.25">
      <c r="A211" s="27"/>
    </row>
    <row r="212" spans="1:15" x14ac:dyDescent="0.25">
      <c r="A212" s="27"/>
    </row>
    <row r="213" spans="1:15" x14ac:dyDescent="0.25">
      <c r="A213" s="27"/>
    </row>
    <row r="214" spans="1:15" x14ac:dyDescent="0.25">
      <c r="A214" s="27"/>
    </row>
    <row r="215" spans="1:15" x14ac:dyDescent="0.25">
      <c r="A215" s="27"/>
    </row>
    <row r="216" spans="1:15" x14ac:dyDescent="0.25">
      <c r="A216" s="27"/>
    </row>
    <row r="217" spans="1:15" x14ac:dyDescent="0.25">
      <c r="A217" s="27"/>
    </row>
    <row r="218" spans="1:15" x14ac:dyDescent="0.25">
      <c r="A218" s="27"/>
    </row>
    <row r="219" spans="1:15" x14ac:dyDescent="0.25">
      <c r="A219" s="27" t="s">
        <v>62</v>
      </c>
      <c r="B219" s="28" t="s">
        <v>83</v>
      </c>
      <c r="D219" s="37"/>
      <c r="E219" s="37"/>
      <c r="F219" s="37"/>
      <c r="G219" s="37"/>
      <c r="H219" s="37"/>
      <c r="I219" s="37"/>
      <c r="J219" s="37"/>
      <c r="K219" s="37"/>
      <c r="L219" s="37"/>
      <c r="M219" s="37"/>
      <c r="N219" s="37"/>
      <c r="O219" s="37"/>
    </row>
    <row r="220" spans="1:15" x14ac:dyDescent="0.25">
      <c r="A220" s="27"/>
      <c r="C220" s="37"/>
    </row>
    <row r="221" spans="1:15" ht="15.75" thickBot="1" x14ac:dyDescent="0.3">
      <c r="A221" s="27"/>
    </row>
    <row r="222" spans="1:15" ht="15.75" thickBot="1" x14ac:dyDescent="0.3">
      <c r="A222" s="27"/>
      <c r="C222" t="s">
        <v>85</v>
      </c>
      <c r="K222" s="38">
        <f>'functies NIET VERWIJDEREN'!AA163</f>
        <v>0</v>
      </c>
    </row>
    <row r="223" spans="1:15" x14ac:dyDescent="0.25">
      <c r="A223" s="27"/>
      <c r="K223" s="17"/>
    </row>
    <row r="224" spans="1:15" x14ac:dyDescent="0.25">
      <c r="A224" s="27"/>
      <c r="D224" s="51" t="str">
        <f>IF('functies NIET VERWIJDEREN'!AE163&gt;0,"!!!!!!NOG TE EVALUEREN:","")</f>
        <v/>
      </c>
      <c r="G224" s="51" t="str">
        <f>IF('functies NIET VERWIJDEREN'!AE163&gt;0,'functies NIET VERWIJDEREN'!AE163,"")</f>
        <v/>
      </c>
      <c r="K224" s="52"/>
      <c r="L224" s="43"/>
    </row>
    <row r="225" spans="1:11" x14ac:dyDescent="0.25">
      <c r="A225" s="27"/>
      <c r="D225" s="51" t="str">
        <f>IF('functies NIET VERWIJDEREN'!AG163&gt;0,"!!!!!!NOG TE VERANTWOORDEN:","")</f>
        <v/>
      </c>
      <c r="G225" s="30" t="str">
        <f>IF('functies NIET VERWIJDEREN'!AG163&gt;0,'functies NIET VERWIJDEREN'!AG163,"")</f>
        <v/>
      </c>
      <c r="K225" s="53"/>
    </row>
    <row r="226" spans="1:11" x14ac:dyDescent="0.25">
      <c r="A226" s="27"/>
    </row>
    <row r="227" spans="1:11" x14ac:dyDescent="0.25">
      <c r="A227" s="27"/>
    </row>
    <row r="228" spans="1:11" x14ac:dyDescent="0.25">
      <c r="A228" s="27"/>
    </row>
    <row r="229" spans="1:11" x14ac:dyDescent="0.25">
      <c r="A229" s="27"/>
    </row>
    <row r="230" spans="1:11" x14ac:dyDescent="0.25">
      <c r="A230" s="27"/>
    </row>
    <row r="231" spans="1:11" x14ac:dyDescent="0.25">
      <c r="A231" s="27"/>
    </row>
    <row r="232" spans="1:11" x14ac:dyDescent="0.25">
      <c r="A232" s="27"/>
    </row>
    <row r="233" spans="1:11" x14ac:dyDescent="0.25">
      <c r="A233" s="27"/>
    </row>
    <row r="234" spans="1:11" x14ac:dyDescent="0.25">
      <c r="A234" s="27"/>
    </row>
    <row r="235" spans="1:11" x14ac:dyDescent="0.25">
      <c r="A235" s="27"/>
    </row>
    <row r="236" spans="1:11" x14ac:dyDescent="0.25">
      <c r="A236" s="27"/>
    </row>
    <row r="237" spans="1:11" x14ac:dyDescent="0.25">
      <c r="A237" s="27"/>
    </row>
    <row r="238" spans="1:11" x14ac:dyDescent="0.25">
      <c r="A238" s="27"/>
    </row>
    <row r="239" spans="1:11" x14ac:dyDescent="0.25">
      <c r="A239" s="27"/>
    </row>
    <row r="240" spans="1:11" x14ac:dyDescent="0.25">
      <c r="A240" s="27"/>
    </row>
    <row r="241" spans="1:3" x14ac:dyDescent="0.25">
      <c r="A241" s="27"/>
    </row>
    <row r="242" spans="1:3" x14ac:dyDescent="0.25">
      <c r="A242" s="27"/>
    </row>
    <row r="243" spans="1:3" x14ac:dyDescent="0.25">
      <c r="A243" s="27"/>
    </row>
    <row r="244" spans="1:3" x14ac:dyDescent="0.25">
      <c r="A244" s="27"/>
    </row>
    <row r="245" spans="1:3" x14ac:dyDescent="0.25">
      <c r="A245" s="27"/>
    </row>
    <row r="246" spans="1:3" x14ac:dyDescent="0.25">
      <c r="A246" s="27"/>
    </row>
    <row r="247" spans="1:3" x14ac:dyDescent="0.25">
      <c r="A247" s="27"/>
    </row>
    <row r="248" spans="1:3" x14ac:dyDescent="0.25">
      <c r="A248" s="27"/>
    </row>
    <row r="256" spans="1:3" x14ac:dyDescent="0.25">
      <c r="C256" s="31" t="s">
        <v>105</v>
      </c>
    </row>
    <row r="257" spans="3:14" ht="15.75" thickBot="1" x14ac:dyDescent="0.3"/>
    <row r="258" spans="3:14" ht="15.75" thickBot="1" x14ac:dyDescent="0.3">
      <c r="C258" t="s">
        <v>52</v>
      </c>
      <c r="K258" s="38"/>
    </row>
    <row r="260" spans="3:14" x14ac:dyDescent="0.25">
      <c r="D260" t="s">
        <v>106</v>
      </c>
      <c r="M260">
        <f>K258-M261</f>
        <v>0</v>
      </c>
      <c r="N260" s="44" t="str">
        <f>IF(M260&gt;0,+M260/$K$184,"0%")</f>
        <v>0%</v>
      </c>
    </row>
    <row r="261" spans="3:14" x14ac:dyDescent="0.25">
      <c r="D261" t="s">
        <v>107</v>
      </c>
      <c r="M261">
        <f>'functies NIET VERWIJDEREN'!AI207</f>
        <v>0</v>
      </c>
      <c r="N261" s="44" t="str">
        <f>IF(M261&gt;0,+M261/$K$184,"0%")</f>
        <v>0%</v>
      </c>
    </row>
    <row r="262" spans="3:14" x14ac:dyDescent="0.25">
      <c r="D262" t="s">
        <v>108</v>
      </c>
      <c r="N262" s="17"/>
    </row>
    <row r="263" spans="3:14" x14ac:dyDescent="0.25">
      <c r="N263" s="44"/>
    </row>
    <row r="264" spans="3:14" x14ac:dyDescent="0.25">
      <c r="N264" s="44"/>
    </row>
  </sheetData>
  <mergeCells count="1">
    <mergeCell ref="A1:O1"/>
  </mergeCells>
  <conditionalFormatting sqref="M9:N9 M40:N40 M113:N113 M186:N186">
    <cfRule type="cellIs" dxfId="16" priority="22" operator="greaterThan">
      <formula>0</formula>
    </cfRule>
  </conditionalFormatting>
  <conditionalFormatting sqref="M10:N10 M41:N41 M114:N114 M187:N187">
    <cfRule type="cellIs" dxfId="15" priority="21" operator="greaterThan">
      <formula>0</formula>
    </cfRule>
  </conditionalFormatting>
  <conditionalFormatting sqref="M79:N79">
    <cfRule type="cellIs" dxfId="14" priority="20" operator="greaterThan">
      <formula>0</formula>
    </cfRule>
  </conditionalFormatting>
  <conditionalFormatting sqref="M80:N80">
    <cfRule type="cellIs" dxfId="13" priority="19" operator="greaterThan">
      <formula>0</formula>
    </cfRule>
  </conditionalFormatting>
  <conditionalFormatting sqref="M152:N152">
    <cfRule type="cellIs" dxfId="12" priority="16" operator="greaterThan">
      <formula>0</formula>
    </cfRule>
  </conditionalFormatting>
  <conditionalFormatting sqref="M153:N153">
    <cfRule type="cellIs" dxfId="11" priority="15" operator="greaterThan">
      <formula>0</formula>
    </cfRule>
  </conditionalFormatting>
  <conditionalFormatting sqref="G224:G225">
    <cfRule type="cellIs" dxfId="10" priority="12" operator="greaterThan">
      <formula>0</formula>
    </cfRule>
  </conditionalFormatting>
  <conditionalFormatting sqref="M189:N189">
    <cfRule type="cellIs" dxfId="9" priority="10" operator="greaterThan">
      <formula>0</formula>
    </cfRule>
  </conditionalFormatting>
  <conditionalFormatting sqref="M190:N190">
    <cfRule type="cellIs" dxfId="8" priority="9" operator="greaterThan">
      <formula>0</formula>
    </cfRule>
  </conditionalFormatting>
  <conditionalFormatting sqref="M116:N116">
    <cfRule type="cellIs" dxfId="7" priority="8" operator="greaterThan">
      <formula>0</formula>
    </cfRule>
  </conditionalFormatting>
  <conditionalFormatting sqref="M117:N117">
    <cfRule type="cellIs" dxfId="6" priority="7" operator="greaterThan">
      <formula>0</formula>
    </cfRule>
  </conditionalFormatting>
  <conditionalFormatting sqref="M43:N43">
    <cfRule type="cellIs" dxfId="5" priority="6" operator="greaterThan">
      <formula>0</formula>
    </cfRule>
  </conditionalFormatting>
  <conditionalFormatting sqref="M44:N44">
    <cfRule type="cellIs" dxfId="4" priority="5" operator="greaterThan">
      <formula>0</formula>
    </cfRule>
  </conditionalFormatting>
  <conditionalFormatting sqref="M260:N260">
    <cfRule type="cellIs" dxfId="3" priority="4" operator="greaterThan">
      <formula>0</formula>
    </cfRule>
  </conditionalFormatting>
  <conditionalFormatting sqref="M261:N261">
    <cfRule type="cellIs" dxfId="2" priority="3" operator="greaterThan">
      <formula>0</formula>
    </cfRule>
  </conditionalFormatting>
  <conditionalFormatting sqref="M263:N263">
    <cfRule type="cellIs" dxfId="1" priority="2" operator="greaterThan">
      <formula>0</formula>
    </cfRule>
  </conditionalFormatting>
  <conditionalFormatting sqref="M264:N264">
    <cfRule type="cellIs" dxfId="0" priority="1" operator="greaterThan">
      <formula>0</formula>
    </cfRule>
  </conditionalFormatting>
  <pageMargins left="0.7" right="0.7" top="0.75" bottom="0.75" header="0.3" footer="0.3"/>
  <pageSetup paperSize="9"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C8"/>
  <sheetViews>
    <sheetView topLeftCell="A3" zoomScale="85" zoomScaleNormal="85" workbookViewId="0">
      <selection activeCell="C8" sqref="C8"/>
    </sheetView>
  </sheetViews>
  <sheetFormatPr defaultRowHeight="15" x14ac:dyDescent="0.25"/>
  <cols>
    <col min="1" max="1" width="167" customWidth="1"/>
    <col min="2" max="2" width="2.5703125" customWidth="1"/>
    <col min="3" max="3" width="27.28515625" customWidth="1"/>
  </cols>
  <sheetData>
    <row r="1" spans="1:3" ht="41.25" customHeight="1" x14ac:dyDescent="0.25">
      <c r="A1" s="21" t="s">
        <v>42</v>
      </c>
    </row>
    <row r="2" spans="1:3" ht="45" x14ac:dyDescent="0.25">
      <c r="A2" s="22" t="s">
        <v>43</v>
      </c>
      <c r="C2" s="23" t="s">
        <v>47</v>
      </c>
    </row>
    <row r="3" spans="1:3" ht="150" x14ac:dyDescent="0.25">
      <c r="A3" s="22" t="s">
        <v>133</v>
      </c>
      <c r="C3" s="23" t="s">
        <v>47</v>
      </c>
    </row>
    <row r="4" spans="1:3" ht="45" x14ac:dyDescent="0.25">
      <c r="A4" s="22" t="s">
        <v>44</v>
      </c>
      <c r="C4" s="23" t="s">
        <v>47</v>
      </c>
    </row>
    <row r="5" spans="1:3" ht="75" x14ac:dyDescent="0.25">
      <c r="A5" s="22" t="s">
        <v>45</v>
      </c>
      <c r="C5" s="23" t="s">
        <v>47</v>
      </c>
    </row>
    <row r="6" spans="1:3" ht="165" x14ac:dyDescent="0.25">
      <c r="A6" s="22" t="s">
        <v>46</v>
      </c>
      <c r="C6" s="23" t="s">
        <v>47</v>
      </c>
    </row>
    <row r="8" spans="1:3" ht="255" x14ac:dyDescent="0.25">
      <c r="A8" s="22" t="s">
        <v>127</v>
      </c>
      <c r="C8" s="23" t="s">
        <v>47</v>
      </c>
    </row>
  </sheetData>
  <hyperlinks>
    <hyperlink ref="C2" location="'Algemene risicobeoordeling'!B6" display="Terug naar algemene risicobeoordeling"/>
    <hyperlink ref="C3" location="'Algemene risicobeoordeling'!B10" display="Terug naar algemene risicobeoordeling"/>
    <hyperlink ref="C4" location="'Algemene risicobeoordeling'!B12" display="Terug naar algemene risicobeoordeling"/>
    <hyperlink ref="C5" location="'Algemene risicobeoordeling'!B15" display="Terug naar algemene risicobeoordeling"/>
    <hyperlink ref="C6" location="'Algemene risicobeoordeling'!B17" display="Terug naar algemene risicobeoordeling"/>
    <hyperlink ref="C8" location="'Algemene risicobeoordeling'!B17" display="Terug naar algemene risicobeoordeling"/>
  </hyperlink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Z1:AAE196"/>
  <sheetViews>
    <sheetView topLeftCell="V133" zoomScale="85" zoomScaleNormal="85" workbookViewId="0">
      <selection activeCell="AI73" sqref="AI73"/>
    </sheetView>
  </sheetViews>
  <sheetFormatPr defaultRowHeight="15" x14ac:dyDescent="0.25"/>
  <cols>
    <col min="27" max="27" width="13.85546875" bestFit="1" customWidth="1"/>
    <col min="28" max="28" width="7.140625" customWidth="1"/>
    <col min="29" max="29" width="16.42578125" bestFit="1" customWidth="1"/>
    <col min="30" max="30" width="12.7109375" bestFit="1" customWidth="1"/>
    <col min="31" max="31" width="24.5703125" bestFit="1" customWidth="1"/>
    <col min="32" max="32" width="19.28515625" bestFit="1" customWidth="1"/>
    <col min="33" max="33" width="14.7109375" customWidth="1"/>
    <col min="34" max="34" width="17" bestFit="1" customWidth="1"/>
    <col min="35" max="35" width="21.7109375" bestFit="1" customWidth="1"/>
    <col min="36" max="36" width="18.5703125" bestFit="1" customWidth="1"/>
    <col min="37" max="37" width="15.85546875" bestFit="1" customWidth="1"/>
    <col min="38" max="38" width="23.7109375" customWidth="1"/>
    <col min="39" max="39" width="32.140625" customWidth="1"/>
    <col min="685" max="685" width="15.140625" customWidth="1"/>
    <col min="686" max="686" width="9" bestFit="1" customWidth="1"/>
    <col min="687" max="687" width="18.28515625" bestFit="1" customWidth="1"/>
    <col min="688" max="688" width="9.28515625" bestFit="1" customWidth="1"/>
    <col min="689" max="689" width="27.140625" bestFit="1" customWidth="1"/>
    <col min="690" max="690" width="20.85546875" bestFit="1" customWidth="1"/>
    <col min="691" max="691" width="3.28515625" bestFit="1" customWidth="1"/>
    <col min="693" max="693" width="22.42578125" bestFit="1" customWidth="1"/>
    <col min="694" max="694" width="10.5703125" bestFit="1" customWidth="1"/>
    <col min="695" max="695" width="7.5703125" customWidth="1"/>
  </cols>
  <sheetData>
    <row r="1" spans="26:707" ht="23.25" x14ac:dyDescent="0.35">
      <c r="AA1" s="54" t="s">
        <v>90</v>
      </c>
    </row>
    <row r="2" spans="26:707" x14ac:dyDescent="0.25">
      <c r="Z2" s="1"/>
      <c r="AA2" s="1"/>
      <c r="AB2" s="1"/>
      <c r="AC2" s="1"/>
      <c r="AD2" s="1"/>
      <c r="AE2" s="1"/>
      <c r="AF2" s="1"/>
      <c r="AG2" s="1"/>
      <c r="AH2" s="1"/>
      <c r="AI2" s="1"/>
      <c r="AJ2" s="1"/>
      <c r="AK2" s="1"/>
      <c r="AL2" s="1"/>
      <c r="AAC2" s="1"/>
      <c r="AAD2" s="1"/>
      <c r="AAE2" s="1"/>
    </row>
    <row r="3" spans="26:707" ht="30" x14ac:dyDescent="0.25">
      <c r="Z3" s="1"/>
      <c r="AA3" s="130" t="s">
        <v>92</v>
      </c>
      <c r="AB3" s="131"/>
      <c r="AC3" s="66" t="s">
        <v>93</v>
      </c>
      <c r="AD3" s="67" t="s">
        <v>94</v>
      </c>
      <c r="AE3" s="68" t="s">
        <v>95</v>
      </c>
      <c r="AF3" s="66" t="s">
        <v>93</v>
      </c>
      <c r="AG3" s="67" t="s">
        <v>94</v>
      </c>
      <c r="AH3" s="67" t="s">
        <v>98</v>
      </c>
      <c r="AI3" s="67" t="s">
        <v>34</v>
      </c>
      <c r="AJ3" s="67" t="s">
        <v>96</v>
      </c>
      <c r="AK3" s="67" t="s">
        <v>97</v>
      </c>
      <c r="AAC3" s="1"/>
      <c r="AAD3" s="1"/>
      <c r="AAE3" s="1"/>
    </row>
    <row r="4" spans="26:707" x14ac:dyDescent="0.25">
      <c r="Z4" s="1"/>
      <c r="AA4" s="56">
        <f>IF('Algemene risicobeoordeling'!B9="","",1)</f>
        <v>1</v>
      </c>
      <c r="AB4" s="57"/>
      <c r="AC4" s="60" t="str">
        <f>IF('Algemene risicobeoordeling'!G9="relevant","relevant",IF('Algemene risicobeoordeling'!G9="niet relevant","niet relevant",""))</f>
        <v/>
      </c>
      <c r="AD4" s="64" t="str">
        <f>IF(AA4=1,IF(AC4="relevant",1,IF(AC4="niet relevant",2,"")),"")</f>
        <v/>
      </c>
      <c r="AE4" s="39">
        <f>IF('Algemene risicobeoordeling'!H9="","",1)</f>
        <v>1</v>
      </c>
      <c r="AF4" s="65" t="str">
        <f>IF('Algemene risicobeoordeling'!M9="relevant","relevant",IF('Algemene risicobeoordeling'!M9="niet relevant","niet relevant",""))</f>
        <v/>
      </c>
      <c r="AG4" s="64" t="str">
        <f>IF(AE4=1,IF(AF4="relevant",1,IF(AF4="niet relevant",2,"")),"")</f>
        <v/>
      </c>
      <c r="AH4" s="71">
        <f>(IF(AA4="",IF(AC4&gt;"",1,0),0))+(IF(AE4="",IF(AF4&gt;"",1,0),0))</f>
        <v>0</v>
      </c>
      <c r="AI4" s="63">
        <f>AA27+AE27+AH27</f>
        <v>18</v>
      </c>
      <c r="AJ4" s="62">
        <f>AD15+AD27+AG15+AG27</f>
        <v>0</v>
      </c>
      <c r="AK4" s="62">
        <f>AI4-AJ4</f>
        <v>18</v>
      </c>
      <c r="AAC4" s="1"/>
      <c r="AAD4" s="1"/>
      <c r="AAE4" s="1"/>
    </row>
    <row r="5" spans="26:707" x14ac:dyDescent="0.25">
      <c r="Z5" s="1"/>
      <c r="AA5" s="56">
        <f>IF('Algemene risicobeoordeling'!B10="","",1)</f>
        <v>1</v>
      </c>
      <c r="AB5" s="57"/>
      <c r="AC5" s="60" t="str">
        <f>IF('Algemene risicobeoordeling'!G10="relevant","relevant",IF('Algemene risicobeoordeling'!G10="niet relevant","niet relevant",""))</f>
        <v/>
      </c>
      <c r="AD5" s="64" t="str">
        <f t="shared" ref="AD5:AD14" si="0">IF(AA5=1,IF(AC5="relevant",1,IF(AC5="niet relevant",2,"")),"")</f>
        <v/>
      </c>
      <c r="AE5" s="39">
        <f>IF('Algemene risicobeoordeling'!H10="","",1)</f>
        <v>1</v>
      </c>
      <c r="AF5" s="65" t="str">
        <f>IF('Algemene risicobeoordeling'!M10="relevant","relevant",IF('Algemene risicobeoordeling'!M10="niet relevant","niet relevant",""))</f>
        <v/>
      </c>
      <c r="AG5" s="64" t="str">
        <f t="shared" ref="AG5:AG14" si="1">IF(AE5=1,IF(AF5="relevant",1,IF(AF5="niet relevant",2,"")),"")</f>
        <v/>
      </c>
      <c r="AH5" s="64">
        <f t="shared" ref="AH5:AH13" si="2">(IF(AA5="",IF(AC5&gt;"",1,0),0))+(IF(AE5="",IF(AF5&gt;"",1,0),0))</f>
        <v>0</v>
      </c>
      <c r="AJ5" s="11"/>
      <c r="AAC5" s="1"/>
      <c r="AAD5" s="1"/>
      <c r="AAE5" s="1"/>
    </row>
    <row r="6" spans="26:707" x14ac:dyDescent="0.25">
      <c r="Z6" s="1"/>
      <c r="AA6" s="56">
        <f>IF('Algemene risicobeoordeling'!B11="","",1)</f>
        <v>1</v>
      </c>
      <c r="AB6" s="57"/>
      <c r="AC6" s="60" t="str">
        <f>IF('Algemene risicobeoordeling'!G11="relevant","relevant",IF('Algemene risicobeoordeling'!G11="niet relevant","niet relevant",""))</f>
        <v/>
      </c>
      <c r="AD6" s="64" t="str">
        <f t="shared" si="0"/>
        <v/>
      </c>
      <c r="AE6" s="39">
        <f>IF('Algemene risicobeoordeling'!H11="","",1)</f>
        <v>1</v>
      </c>
      <c r="AF6" s="65" t="str">
        <f>IF('Algemene risicobeoordeling'!M11="relevant","relevant",IF('Algemene risicobeoordeling'!M11="niet relevant","niet relevant",""))</f>
        <v/>
      </c>
      <c r="AG6" s="64" t="str">
        <f t="shared" si="1"/>
        <v/>
      </c>
      <c r="AH6" s="64">
        <f t="shared" si="2"/>
        <v>0</v>
      </c>
      <c r="AI6" s="48" t="s">
        <v>29</v>
      </c>
      <c r="AJ6" s="48" t="s">
        <v>30</v>
      </c>
      <c r="AK6" s="70"/>
      <c r="AAC6" s="1"/>
      <c r="AAD6" s="1"/>
      <c r="AAE6" s="1"/>
    </row>
    <row r="7" spans="26:707" x14ac:dyDescent="0.25">
      <c r="Z7" s="1"/>
      <c r="AA7" s="56">
        <f>IF('Algemene risicobeoordeling'!B12="","",1)</f>
        <v>1</v>
      </c>
      <c r="AB7" s="57"/>
      <c r="AC7" s="60" t="str">
        <f>IF('Algemene risicobeoordeling'!G12="relevant","relevant",IF('Algemene risicobeoordeling'!G12="niet relevant","niet relevant",""))</f>
        <v/>
      </c>
      <c r="AD7" s="64" t="str">
        <f t="shared" si="0"/>
        <v/>
      </c>
      <c r="AE7" s="39" t="str">
        <f>IF('Algemene risicobeoordeling'!H12="","",1)</f>
        <v/>
      </c>
      <c r="AF7" s="65" t="str">
        <f>IF('Algemene risicobeoordeling'!M12="relevant","relevant",IF('Algemene risicobeoordeling'!M12="niet relevant","niet relevant",""))</f>
        <v/>
      </c>
      <c r="AG7" s="64" t="str">
        <f t="shared" si="1"/>
        <v/>
      </c>
      <c r="AH7" s="64">
        <f t="shared" si="2"/>
        <v>0</v>
      </c>
      <c r="AI7" s="49">
        <f>COUNTIF(AD4:AD14,1)+COUNTIF(AD16:AD26,1)</f>
        <v>0</v>
      </c>
      <c r="AJ7" s="49">
        <f>COUNTIF(AD4:AD14,2)+COUNTIF(AD16:AD26,2)</f>
        <v>0</v>
      </c>
      <c r="AK7" s="1" t="s">
        <v>59</v>
      </c>
      <c r="AAC7" s="1"/>
      <c r="AAD7" s="1"/>
      <c r="AAE7" s="1"/>
    </row>
    <row r="8" spans="26:707" x14ac:dyDescent="0.25">
      <c r="Z8" s="1"/>
      <c r="AA8" s="56">
        <f>IF('Algemene risicobeoordeling'!B13="","",1)</f>
        <v>1</v>
      </c>
      <c r="AB8" s="57"/>
      <c r="AC8" s="60" t="str">
        <f>IF('Algemene risicobeoordeling'!G13="relevant","relevant",IF('Algemene risicobeoordeling'!G13="niet relevant","niet relevant",""))</f>
        <v/>
      </c>
      <c r="AD8" s="64" t="str">
        <f t="shared" si="0"/>
        <v/>
      </c>
      <c r="AE8" s="39">
        <f>IF('Algemene risicobeoordeling'!H13="","",1)</f>
        <v>1</v>
      </c>
      <c r="AF8" s="65" t="str">
        <f>IF('Algemene risicobeoordeling'!M13="relevant","relevant",IF('Algemene risicobeoordeling'!M13="niet relevant","niet relevant",""))</f>
        <v/>
      </c>
      <c r="AG8" s="64" t="str">
        <f t="shared" si="1"/>
        <v/>
      </c>
      <c r="AH8" s="64">
        <f t="shared" si="2"/>
        <v>0</v>
      </c>
      <c r="AI8" s="48" t="s">
        <v>29</v>
      </c>
      <c r="AJ8" s="48" t="s">
        <v>30</v>
      </c>
      <c r="AK8" s="1"/>
      <c r="AAC8" s="1"/>
      <c r="AAD8" s="1"/>
      <c r="AAE8" s="1"/>
    </row>
    <row r="9" spans="26:707" x14ac:dyDescent="0.25">
      <c r="Z9" s="1"/>
      <c r="AA9" s="56">
        <f>IF('Algemene risicobeoordeling'!B14="","",1)</f>
        <v>1</v>
      </c>
      <c r="AB9" s="57"/>
      <c r="AC9" s="60" t="str">
        <f>IF('Algemene risicobeoordeling'!G14="relevant","relevant",IF('Algemene risicobeoordeling'!G14="niet relevant","niet relevant",""))</f>
        <v/>
      </c>
      <c r="AD9" s="64" t="str">
        <f t="shared" si="0"/>
        <v/>
      </c>
      <c r="AE9" s="39" t="str">
        <f>IF('Algemene risicobeoordeling'!H14="","",1)</f>
        <v/>
      </c>
      <c r="AF9" s="65" t="str">
        <f>IF('Algemene risicobeoordeling'!M14="relevant","relevant",IF('Algemene risicobeoordeling'!M14="niet relevant","niet relevant",""))</f>
        <v/>
      </c>
      <c r="AG9" s="64" t="str">
        <f t="shared" si="1"/>
        <v/>
      </c>
      <c r="AH9" s="64">
        <f t="shared" si="2"/>
        <v>0</v>
      </c>
      <c r="AI9" s="49">
        <f>COUNTIF(AG4:AG14,1)+COUNTIF(AG16:AG26,1)</f>
        <v>0</v>
      </c>
      <c r="AJ9" s="49">
        <f>COUNTIF(AG4:AG14,2)+COUNTIF(AG16:AG26,2)</f>
        <v>0</v>
      </c>
      <c r="AK9" s="1" t="s">
        <v>60</v>
      </c>
      <c r="AAC9" s="1"/>
      <c r="AAD9" s="1"/>
      <c r="AAE9" s="1"/>
    </row>
    <row r="10" spans="26:707" x14ac:dyDescent="0.25">
      <c r="Z10" s="1"/>
      <c r="AA10" s="56">
        <f>IF('Algemene risicobeoordeling'!B15="","",1)</f>
        <v>1</v>
      </c>
      <c r="AB10" s="57"/>
      <c r="AC10" s="60" t="str">
        <f>IF('Algemene risicobeoordeling'!G15="relevant","relevant",IF('Algemene risicobeoordeling'!G15="niet relevant","niet relevant",""))</f>
        <v/>
      </c>
      <c r="AD10" s="64" t="str">
        <f t="shared" si="0"/>
        <v/>
      </c>
      <c r="AE10" s="39" t="str">
        <f>IF('Algemene risicobeoordeling'!H15="","",1)</f>
        <v/>
      </c>
      <c r="AF10" s="65" t="str">
        <f>IF('Algemene risicobeoordeling'!M15="relevant","relevant",IF('Algemene risicobeoordeling'!M15="niet relevant","niet relevant",""))</f>
        <v/>
      </c>
      <c r="AG10" s="64" t="str">
        <f t="shared" si="1"/>
        <v/>
      </c>
      <c r="AH10" s="64">
        <f t="shared" si="2"/>
        <v>0</v>
      </c>
      <c r="AI10" s="20"/>
      <c r="AJ10" s="20"/>
      <c r="AK10" s="1"/>
      <c r="AAC10" s="1"/>
      <c r="AAD10" s="1"/>
      <c r="AAE10" s="1"/>
    </row>
    <row r="11" spans="26:707" x14ac:dyDescent="0.25">
      <c r="Z11" s="1"/>
      <c r="AA11" s="56">
        <f>IF('Algemene risicobeoordeling'!B16="","",1)</f>
        <v>1</v>
      </c>
      <c r="AB11" s="57"/>
      <c r="AC11" s="60" t="str">
        <f>IF('Algemene risicobeoordeling'!G16="relevant","relevant",IF('Algemene risicobeoordeling'!G16="niet relevant","niet relevant",""))</f>
        <v/>
      </c>
      <c r="AD11" s="64" t="str">
        <f t="shared" si="0"/>
        <v/>
      </c>
      <c r="AE11" s="39">
        <f>IF('Algemene risicobeoordeling'!H16="","",1)</f>
        <v>1</v>
      </c>
      <c r="AF11" s="65" t="str">
        <f>IF('Algemene risicobeoordeling'!M16="relevant","relevant",IF('Algemene risicobeoordeling'!M16="niet relevant","niet relevant",""))</f>
        <v/>
      </c>
      <c r="AG11" s="64" t="str">
        <f t="shared" si="1"/>
        <v/>
      </c>
      <c r="AH11" s="64">
        <f t="shared" si="2"/>
        <v>0</v>
      </c>
      <c r="AJ11" s="11"/>
      <c r="AAC11" s="1"/>
      <c r="AAD11" s="1"/>
      <c r="AAE11" s="1"/>
    </row>
    <row r="12" spans="26:707" x14ac:dyDescent="0.25">
      <c r="Z12" s="1"/>
      <c r="AA12" s="56">
        <f>IF('Algemene risicobeoordeling'!B17="","",1)</f>
        <v>1</v>
      </c>
      <c r="AB12" s="57"/>
      <c r="AC12" s="60" t="str">
        <f>IF('Algemene risicobeoordeling'!G17="relevant","relevant",IF('Algemene risicobeoordeling'!G17="niet relevant","niet relevant",""))</f>
        <v/>
      </c>
      <c r="AD12" s="64" t="str">
        <f t="shared" si="0"/>
        <v/>
      </c>
      <c r="AE12" s="39" t="str">
        <f>IF('Algemene risicobeoordeling'!H17="","",1)</f>
        <v/>
      </c>
      <c r="AF12" s="65" t="str">
        <f>IF('Algemene risicobeoordeling'!M17="relevant","relevant",IF('Algemene risicobeoordeling'!M17="niet relevant","niet relevant",""))</f>
        <v/>
      </c>
      <c r="AG12" s="64" t="str">
        <f t="shared" si="1"/>
        <v/>
      </c>
      <c r="AH12" s="64">
        <f t="shared" si="2"/>
        <v>0</v>
      </c>
      <c r="AI12" s="11"/>
      <c r="AAC12" s="1"/>
      <c r="AAD12" s="1"/>
      <c r="AAE12" s="1"/>
    </row>
    <row r="13" spans="26:707" x14ac:dyDescent="0.25">
      <c r="Z13" s="1"/>
      <c r="AA13" s="56">
        <f>IF('Algemene risicobeoordeling'!B18="","",1)</f>
        <v>1</v>
      </c>
      <c r="AB13" s="57"/>
      <c r="AC13" s="60" t="str">
        <f>IF('Algemene risicobeoordeling'!G18="relevant","relevant",IF('Algemene risicobeoordeling'!G18="niet relevant","niet relevant",""))</f>
        <v/>
      </c>
      <c r="AD13" s="64" t="str">
        <f t="shared" si="0"/>
        <v/>
      </c>
      <c r="AE13" s="39">
        <f>IF('Algemene risicobeoordeling'!H18="","",1)</f>
        <v>1</v>
      </c>
      <c r="AF13" s="65" t="str">
        <f>IF('Algemene risicobeoordeling'!M18="relevant","relevant",IF('Algemene risicobeoordeling'!M18="niet relevant","niet relevant",""))</f>
        <v/>
      </c>
      <c r="AG13" s="64" t="str">
        <f t="shared" si="1"/>
        <v/>
      </c>
      <c r="AH13" s="64">
        <f t="shared" si="2"/>
        <v>0</v>
      </c>
      <c r="AI13" s="11"/>
      <c r="AAC13" s="1"/>
      <c r="AAD13" s="1"/>
      <c r="AAE13" s="1"/>
    </row>
    <row r="14" spans="26:707" x14ac:dyDescent="0.25">
      <c r="Z14" s="1"/>
      <c r="AA14" s="56">
        <f>IF('Algemene risicobeoordeling'!B19="","",1)</f>
        <v>1</v>
      </c>
      <c r="AB14" s="57"/>
      <c r="AC14" s="60" t="str">
        <f>IF('Algemene risicobeoordeling'!G19="relevant","relevant",IF('Algemene risicobeoordeling'!G19="niet relevant","niet relevant",""))</f>
        <v/>
      </c>
      <c r="AD14" s="64" t="str">
        <f t="shared" si="0"/>
        <v/>
      </c>
      <c r="AE14" s="39">
        <f>IF('Algemene risicobeoordeling'!H19="","",1)</f>
        <v>1</v>
      </c>
      <c r="AF14" s="65" t="str">
        <f>IF('Algemene risicobeoordeling'!M19="relevant","relevant",IF('Algemene risicobeoordeling'!M19="niet relevant","niet relevant",""))</f>
        <v/>
      </c>
      <c r="AG14" s="64" t="str">
        <f t="shared" si="1"/>
        <v/>
      </c>
      <c r="AH14" s="64">
        <f t="shared" ref="AH14" si="3">(IF(AA14="",IF(AC14&gt;"",1,0),0))+(IF(AE14="",IF(AF14&gt;"",1,0),0))</f>
        <v>0</v>
      </c>
      <c r="AI14" s="11"/>
      <c r="AAC14" s="1"/>
      <c r="AAD14" s="1"/>
      <c r="AAE14" s="1"/>
    </row>
    <row r="15" spans="26:707" x14ac:dyDescent="0.25">
      <c r="Z15" s="1"/>
      <c r="AA15" s="130" t="s">
        <v>35</v>
      </c>
      <c r="AB15" s="131"/>
      <c r="AC15" s="69"/>
      <c r="AD15" s="69">
        <f>COUNT(AD4:AD14)</f>
        <v>0</v>
      </c>
      <c r="AE15" s="66" t="s">
        <v>36</v>
      </c>
      <c r="AF15" s="69"/>
      <c r="AG15" s="66">
        <f>COUNT(AG4:AG14)</f>
        <v>0</v>
      </c>
      <c r="AH15" s="69"/>
      <c r="AI15" s="11"/>
      <c r="AAC15" s="1"/>
      <c r="AAD15" s="1"/>
      <c r="AAE15" s="1"/>
    </row>
    <row r="16" spans="26:707" x14ac:dyDescent="0.25">
      <c r="Z16" s="1"/>
      <c r="AA16" s="56" t="str">
        <f>IF('Algemene risicobeoordeling'!B21="","",1)</f>
        <v/>
      </c>
      <c r="AB16" s="57"/>
      <c r="AC16" s="60" t="str">
        <f>IF('Algemene risicobeoordeling'!G21="relevant","relevant",IF('Algemene risicobeoordeling'!G21="niet relevant","niet relevant",""))</f>
        <v/>
      </c>
      <c r="AD16" s="64" t="str">
        <f>IF(AA16=1,IF(AC16="relevant",1,IF(AC16="niet relevant",2,"")),"")</f>
        <v/>
      </c>
      <c r="AE16" s="39" t="str">
        <f>IF('Algemene risicobeoordeling'!H21="","",1)</f>
        <v/>
      </c>
      <c r="AF16" s="65" t="str">
        <f>IF('Algemene risicobeoordeling'!M21="relevant","relevant",IF('Algemene risicobeoordeling'!M21="niet relevant","niet relevant",""))</f>
        <v/>
      </c>
      <c r="AG16" s="64" t="str">
        <f>IF(AE16=1,IF(AF16="relevant",1,IF(AF16="niet relevant",2,"")),"")</f>
        <v/>
      </c>
      <c r="AH16" s="64">
        <f t="shared" ref="AH16:AH24" si="4">(IF(AA16="",IF(AC16&gt;"",1,0),0))+(IF(AE16="",IF(AF16&gt;"",1,0),0))</f>
        <v>0</v>
      </c>
      <c r="AI16" s="11"/>
      <c r="AAC16" s="1"/>
      <c r="AAD16" s="1"/>
      <c r="AAE16" s="1"/>
    </row>
    <row r="17" spans="26:707" x14ac:dyDescent="0.25">
      <c r="Z17" s="1"/>
      <c r="AA17" s="56" t="str">
        <f>IF('Algemene risicobeoordeling'!B22="","",1)</f>
        <v/>
      </c>
      <c r="AB17" s="57"/>
      <c r="AC17" s="60" t="str">
        <f>IF('Algemene risicobeoordeling'!G22="relevant","relevant",IF('Algemene risicobeoordeling'!G22="niet relevant","niet relevant",""))</f>
        <v/>
      </c>
      <c r="AD17" s="64" t="str">
        <f t="shared" ref="AD17:AD26" si="5">IF(AA17=1,IF(AC17="relevant",1,IF(AC17="niet relevant",2,"")),"")</f>
        <v/>
      </c>
      <c r="AE17" s="39" t="str">
        <f>IF('Algemene risicobeoordeling'!H22="","",1)</f>
        <v/>
      </c>
      <c r="AF17" s="65" t="str">
        <f>IF('Algemene risicobeoordeling'!M22="relevant","relevant",IF('Algemene risicobeoordeling'!M22="niet relevant","niet relevant",""))</f>
        <v/>
      </c>
      <c r="AG17" s="64" t="str">
        <f t="shared" ref="AG17:AG26" si="6">IF(AE17=1,IF(AF17="relevant",1,IF(AF17="niet relevant",2,"")),"")</f>
        <v/>
      </c>
      <c r="AH17" s="64">
        <f t="shared" si="4"/>
        <v>0</v>
      </c>
      <c r="AI17" s="11"/>
      <c r="AAC17" s="1"/>
      <c r="AAD17" s="1"/>
      <c r="AAE17" s="1"/>
    </row>
    <row r="18" spans="26:707" x14ac:dyDescent="0.25">
      <c r="Z18" s="1"/>
      <c r="AA18" s="56" t="str">
        <f>IF('Algemene risicobeoordeling'!B23="","",1)</f>
        <v/>
      </c>
      <c r="AB18" s="57"/>
      <c r="AC18" s="60" t="str">
        <f>IF('Algemene risicobeoordeling'!G23="relevant","relevant",IF('Algemene risicobeoordeling'!G23="niet relevant","niet relevant",""))</f>
        <v/>
      </c>
      <c r="AD18" s="64" t="str">
        <f t="shared" si="5"/>
        <v/>
      </c>
      <c r="AE18" s="39" t="str">
        <f>IF('Algemene risicobeoordeling'!H23="","",1)</f>
        <v/>
      </c>
      <c r="AF18" s="65" t="str">
        <f>IF('Algemene risicobeoordeling'!M23="relevant","relevant",IF('Algemene risicobeoordeling'!M23="niet relevant","niet relevant",""))</f>
        <v/>
      </c>
      <c r="AG18" s="64" t="str">
        <f t="shared" si="6"/>
        <v/>
      </c>
      <c r="AH18" s="64">
        <f t="shared" si="4"/>
        <v>0</v>
      </c>
      <c r="AI18" s="11"/>
      <c r="AAC18" s="1"/>
      <c r="AAD18" s="1"/>
      <c r="AAE18" s="1"/>
    </row>
    <row r="19" spans="26:707" x14ac:dyDescent="0.25">
      <c r="Z19" s="1"/>
      <c r="AA19" s="56" t="str">
        <f>IF('Algemene risicobeoordeling'!B24="","",1)</f>
        <v/>
      </c>
      <c r="AB19" s="57"/>
      <c r="AC19" s="60" t="str">
        <f>IF('Algemene risicobeoordeling'!G24="relevant","relevant",IF('Algemene risicobeoordeling'!G24="niet relevant","niet relevant",""))</f>
        <v/>
      </c>
      <c r="AD19" s="64" t="str">
        <f t="shared" si="5"/>
        <v/>
      </c>
      <c r="AE19" s="39" t="str">
        <f>IF('Algemene risicobeoordeling'!H24="","",1)</f>
        <v/>
      </c>
      <c r="AF19" s="65" t="str">
        <f>IF('Algemene risicobeoordeling'!M24="relevant","relevant",IF('Algemene risicobeoordeling'!M24="niet relevant","niet relevant",""))</f>
        <v/>
      </c>
      <c r="AG19" s="64" t="str">
        <f t="shared" si="6"/>
        <v/>
      </c>
      <c r="AH19" s="64">
        <f t="shared" si="4"/>
        <v>0</v>
      </c>
      <c r="AI19" s="11"/>
      <c r="AAC19" s="1"/>
      <c r="AAD19" s="1"/>
      <c r="AAE19" s="1"/>
    </row>
    <row r="20" spans="26:707" x14ac:dyDescent="0.25">
      <c r="Z20" s="1"/>
      <c r="AA20" s="56" t="str">
        <f>IF('Algemene risicobeoordeling'!B25="","",1)</f>
        <v/>
      </c>
      <c r="AB20" s="57"/>
      <c r="AC20" s="60" t="str">
        <f>IF('Algemene risicobeoordeling'!G25="relevant","relevant",IF('Algemene risicobeoordeling'!G25="niet relevant","niet relevant",""))</f>
        <v/>
      </c>
      <c r="AD20" s="64" t="str">
        <f t="shared" si="5"/>
        <v/>
      </c>
      <c r="AE20" s="39" t="str">
        <f>IF('Algemene risicobeoordeling'!H25="","",1)</f>
        <v/>
      </c>
      <c r="AF20" s="65" t="str">
        <f>IF('Algemene risicobeoordeling'!M25="relevant","relevant",IF('Algemene risicobeoordeling'!M25="niet relevant","niet relevant",""))</f>
        <v/>
      </c>
      <c r="AG20" s="64" t="str">
        <f t="shared" si="6"/>
        <v/>
      </c>
      <c r="AH20" s="64">
        <f t="shared" si="4"/>
        <v>0</v>
      </c>
      <c r="AI20" s="11"/>
      <c r="AAC20" s="1"/>
      <c r="AAD20" s="1"/>
      <c r="AAE20" s="1"/>
    </row>
    <row r="21" spans="26:707" x14ac:dyDescent="0.25">
      <c r="Z21" s="1"/>
      <c r="AA21" s="56" t="str">
        <f>IF('Algemene risicobeoordeling'!B26="","",1)</f>
        <v/>
      </c>
      <c r="AB21" s="57"/>
      <c r="AC21" s="60" t="str">
        <f>IF('Algemene risicobeoordeling'!G26="relevant","relevant",IF('Algemene risicobeoordeling'!G26="niet relevant","niet relevant",""))</f>
        <v/>
      </c>
      <c r="AD21" s="64" t="str">
        <f t="shared" si="5"/>
        <v/>
      </c>
      <c r="AE21" s="39" t="str">
        <f>IF('Algemene risicobeoordeling'!H26="","",1)</f>
        <v/>
      </c>
      <c r="AF21" s="65" t="str">
        <f>IF('Algemene risicobeoordeling'!M26="relevant","relevant",IF('Algemene risicobeoordeling'!M26="niet relevant","niet relevant",""))</f>
        <v/>
      </c>
      <c r="AG21" s="64" t="str">
        <f t="shared" si="6"/>
        <v/>
      </c>
      <c r="AH21" s="64">
        <f t="shared" si="4"/>
        <v>0</v>
      </c>
      <c r="AI21" s="11"/>
      <c r="AAC21" s="1"/>
      <c r="AAD21" s="1"/>
      <c r="AAE21" s="1"/>
    </row>
    <row r="22" spans="26:707" x14ac:dyDescent="0.25">
      <c r="Z22" s="1"/>
      <c r="AA22" s="56" t="str">
        <f>IF('Algemene risicobeoordeling'!B27="","",1)</f>
        <v/>
      </c>
      <c r="AB22" s="57"/>
      <c r="AC22" s="60" t="str">
        <f>IF('Algemene risicobeoordeling'!G27="relevant","relevant",IF('Algemene risicobeoordeling'!G27="niet relevant","niet relevant",""))</f>
        <v/>
      </c>
      <c r="AD22" s="64" t="str">
        <f t="shared" si="5"/>
        <v/>
      </c>
      <c r="AE22" s="39" t="str">
        <f>IF('Algemene risicobeoordeling'!H27="","",1)</f>
        <v/>
      </c>
      <c r="AF22" s="65" t="str">
        <f>IF('Algemene risicobeoordeling'!M27="relevant","relevant",IF('Algemene risicobeoordeling'!M27="niet relevant","niet relevant",""))</f>
        <v/>
      </c>
      <c r="AG22" s="64" t="str">
        <f t="shared" si="6"/>
        <v/>
      </c>
      <c r="AH22" s="64">
        <f t="shared" si="4"/>
        <v>0</v>
      </c>
      <c r="AI22" s="11"/>
      <c r="AAC22" s="1"/>
      <c r="AAD22" s="1"/>
      <c r="AAE22" s="1"/>
    </row>
    <row r="23" spans="26:707" x14ac:dyDescent="0.25">
      <c r="Z23" s="1"/>
      <c r="AA23" s="56" t="str">
        <f>IF('Algemene risicobeoordeling'!B28="","",1)</f>
        <v/>
      </c>
      <c r="AB23" s="57"/>
      <c r="AC23" s="60" t="str">
        <f>IF('Algemene risicobeoordeling'!G28="relevant","relevant",IF('Algemene risicobeoordeling'!G28="niet relevant","niet relevant",""))</f>
        <v/>
      </c>
      <c r="AD23" s="64" t="str">
        <f t="shared" si="5"/>
        <v/>
      </c>
      <c r="AE23" s="39" t="str">
        <f>IF('Algemene risicobeoordeling'!H28="","",1)</f>
        <v/>
      </c>
      <c r="AF23" s="65" t="str">
        <f>IF('Algemene risicobeoordeling'!M28="relevant","relevant",IF('Algemene risicobeoordeling'!M28="niet relevant","niet relevant",""))</f>
        <v/>
      </c>
      <c r="AG23" s="64" t="str">
        <f t="shared" si="6"/>
        <v/>
      </c>
      <c r="AH23" s="64">
        <f t="shared" si="4"/>
        <v>0</v>
      </c>
      <c r="AI23" s="11"/>
      <c r="AAC23" s="1"/>
      <c r="AAD23" s="1"/>
      <c r="AAE23" s="1"/>
    </row>
    <row r="24" spans="26:707" x14ac:dyDescent="0.25">
      <c r="Z24" s="1"/>
      <c r="AA24" s="56" t="str">
        <f>IF('Algemene risicobeoordeling'!B29="","",1)</f>
        <v/>
      </c>
      <c r="AB24" s="57"/>
      <c r="AC24" s="60" t="str">
        <f>IF('Algemene risicobeoordeling'!G29="relevant","relevant",IF('Algemene risicobeoordeling'!G29="niet relevant","niet relevant",""))</f>
        <v/>
      </c>
      <c r="AD24" s="64" t="str">
        <f t="shared" si="5"/>
        <v/>
      </c>
      <c r="AE24" s="39" t="str">
        <f>IF('Algemene risicobeoordeling'!H29="","",1)</f>
        <v/>
      </c>
      <c r="AF24" s="65" t="str">
        <f>IF('Algemene risicobeoordeling'!M29="relevant","relevant",IF('Algemene risicobeoordeling'!M29="niet relevant","niet relevant",""))</f>
        <v/>
      </c>
      <c r="AG24" s="64" t="str">
        <f t="shared" si="6"/>
        <v/>
      </c>
      <c r="AH24" s="64">
        <f t="shared" si="4"/>
        <v>0</v>
      </c>
      <c r="AI24" s="11"/>
      <c r="AAC24" s="1"/>
      <c r="AAD24" s="1"/>
      <c r="AAE24" s="1"/>
    </row>
    <row r="25" spans="26:707" x14ac:dyDescent="0.25">
      <c r="Z25" s="1"/>
      <c r="AA25" s="56" t="str">
        <f>IF('Algemene risicobeoordeling'!B30="","",1)</f>
        <v/>
      </c>
      <c r="AB25" s="57"/>
      <c r="AC25" s="60" t="str">
        <f>IF('Algemene risicobeoordeling'!G30="relevant","relevant",IF('Algemene risicobeoordeling'!G30="niet relevant","niet relevant",""))</f>
        <v/>
      </c>
      <c r="AD25" s="64" t="str">
        <f t="shared" si="5"/>
        <v/>
      </c>
      <c r="AE25" s="39" t="str">
        <f>IF('Algemene risicobeoordeling'!H30="","",1)</f>
        <v/>
      </c>
      <c r="AF25" s="65" t="str">
        <f>IF('Algemene risicobeoordeling'!M30="relevant","relevant",IF('Algemene risicobeoordeling'!M30="niet relevant","niet relevant",""))</f>
        <v/>
      </c>
      <c r="AG25" s="64" t="str">
        <f t="shared" si="6"/>
        <v/>
      </c>
      <c r="AH25" s="64">
        <f t="shared" ref="AH25:AH26" si="7">(IF(AA25="",IF(AC25&gt;"",1,0),0))+(IF(AE25="",IF(AF25&gt;"",1,0),0))</f>
        <v>0</v>
      </c>
      <c r="AI25" s="11"/>
      <c r="AK25" s="1"/>
      <c r="AAC25" s="1"/>
      <c r="AAD25" s="1"/>
      <c r="AAE25" s="1"/>
    </row>
    <row r="26" spans="26:707" x14ac:dyDescent="0.25">
      <c r="Z26" s="1"/>
      <c r="AA26" s="56" t="str">
        <f>IF('Algemene risicobeoordeling'!B31="","",1)</f>
        <v/>
      </c>
      <c r="AB26" s="57"/>
      <c r="AC26" s="60" t="str">
        <f>IF('Algemene risicobeoordeling'!G31="relevant","relevant",IF('Algemene risicobeoordeling'!G31="niet relevant","niet relevant",""))</f>
        <v/>
      </c>
      <c r="AD26" s="64" t="str">
        <f t="shared" si="5"/>
        <v/>
      </c>
      <c r="AE26" s="39" t="str">
        <f>IF('Algemene risicobeoordeling'!H31="","",1)</f>
        <v/>
      </c>
      <c r="AF26" s="65" t="str">
        <f>IF('Algemene risicobeoordeling'!M31="relevant","relevant",IF('Algemene risicobeoordeling'!M31="niet relevant","niet relevant",""))</f>
        <v/>
      </c>
      <c r="AG26" s="64" t="str">
        <f t="shared" si="6"/>
        <v/>
      </c>
      <c r="AH26" s="64">
        <f t="shared" si="7"/>
        <v>0</v>
      </c>
      <c r="AAC26" s="1"/>
      <c r="AAD26" s="1"/>
      <c r="AAE26" s="1"/>
    </row>
    <row r="27" spans="26:707" x14ac:dyDescent="0.25">
      <c r="Z27" s="1"/>
      <c r="AA27" s="128">
        <f>COUNT(AA4:AA14,AA16:AA26)</f>
        <v>11</v>
      </c>
      <c r="AB27" s="129"/>
      <c r="AC27" s="66">
        <f>COUNTIF(AC4:AC14,"relevant")+COUNTIF(AC16:AC26,"niet relevant")</f>
        <v>0</v>
      </c>
      <c r="AD27" s="47">
        <f>COUNT(AD16:AD26)</f>
        <v>0</v>
      </c>
      <c r="AE27" s="46">
        <f>COUNT(AE4:AE14,AE16:AE26)</f>
        <v>7</v>
      </c>
      <c r="AF27" s="66">
        <f>COUNTIF(AF4:AF14,"relevant")+COUNTIF(AF16:AF26,"niet relevant")</f>
        <v>0</v>
      </c>
      <c r="AG27" s="47">
        <f>COUNT(AG16:AG26)</f>
        <v>0</v>
      </c>
      <c r="AH27" s="47">
        <f>SUM(AH4:AH14,AH16:AH26)</f>
        <v>0</v>
      </c>
      <c r="AI27" s="1"/>
      <c r="AJ27" s="1"/>
      <c r="AK27" s="1"/>
      <c r="AL27" s="1"/>
      <c r="AM27" s="1"/>
      <c r="AAC27" s="1"/>
      <c r="AAD27" s="1"/>
      <c r="AAE27" s="1"/>
    </row>
    <row r="28" spans="26:707" x14ac:dyDescent="0.25">
      <c r="Z28" s="1"/>
      <c r="AA28" s="1"/>
      <c r="AB28" s="1"/>
      <c r="AC28" s="1"/>
      <c r="AD28" s="1"/>
      <c r="AE28" s="1"/>
      <c r="AF28" s="1"/>
      <c r="AG28" s="1"/>
      <c r="AH28" s="1"/>
      <c r="AI28" s="1"/>
      <c r="AJ28" s="1"/>
      <c r="AK28" s="1"/>
      <c r="AL28" s="1"/>
      <c r="AM28" s="1"/>
      <c r="AAC28" s="1"/>
      <c r="AAD28" s="1"/>
      <c r="AAE28" s="1"/>
    </row>
    <row r="29" spans="26:707" x14ac:dyDescent="0.25">
      <c r="Z29" s="1"/>
      <c r="AA29" s="4" t="s">
        <v>37</v>
      </c>
      <c r="AB29" s="4" t="s">
        <v>26</v>
      </c>
      <c r="AC29" s="4" t="s">
        <v>27</v>
      </c>
      <c r="AD29" s="4" t="s">
        <v>28</v>
      </c>
      <c r="AE29" s="4" t="s">
        <v>38</v>
      </c>
      <c r="AF29" s="4" t="s">
        <v>39</v>
      </c>
      <c r="AG29" s="26"/>
      <c r="AH29" s="4" t="s">
        <v>40</v>
      </c>
      <c r="AI29" s="4" t="s">
        <v>41</v>
      </c>
      <c r="AJ29" s="1"/>
      <c r="AK29" s="1"/>
      <c r="AL29" s="1"/>
      <c r="AM29" s="1"/>
      <c r="AAC29" s="1"/>
      <c r="AAD29" s="1"/>
      <c r="AAE29" s="1"/>
    </row>
    <row r="30" spans="26:707" x14ac:dyDescent="0.25">
      <c r="Z30" s="1"/>
      <c r="AA30" s="7">
        <f>IF('Algemene risicobeoordeling'!B35="",0,1)</f>
        <v>0</v>
      </c>
      <c r="AB30" s="7">
        <f>IF(AA30=1,IF('Algemene risicobeoordeling'!G35="laag risico",1,0),0)</f>
        <v>0</v>
      </c>
      <c r="AC30" s="7">
        <f>IF(AA30=1,IF('Algemene risicobeoordeling'!G35="standaard risico",1,0),0)</f>
        <v>0</v>
      </c>
      <c r="AD30" s="7">
        <f>IF(AA30=1,IF('Algemene risicobeoordeling'!G35="hoog risico",1,0),0)</f>
        <v>0</v>
      </c>
      <c r="AE30" s="7">
        <f>IF(AA30=1,IF('Algemene risicobeoordeling'!G35="",1,0),0)</f>
        <v>0</v>
      </c>
      <c r="AF30" s="12" t="str">
        <f>IF(AA30=1,IF('Algemene risicobeoordeling'!J35="","nee","ja"),"")</f>
        <v/>
      </c>
      <c r="AG30" s="8"/>
      <c r="AH30" s="7">
        <f>COUNTIF(AF30:AF49,"ja")</f>
        <v>0</v>
      </c>
      <c r="AI30" s="7">
        <f>COUNTIF(AF30:AF49,"nee")</f>
        <v>0</v>
      </c>
      <c r="AJ30" s="1"/>
      <c r="AK30" s="1"/>
      <c r="AL30" s="1"/>
      <c r="AM30" s="1"/>
      <c r="AAC30" s="1"/>
      <c r="AAD30" s="1"/>
      <c r="AAE30" s="1"/>
    </row>
    <row r="31" spans="26:707" x14ac:dyDescent="0.25">
      <c r="Z31" s="1"/>
      <c r="AA31" s="8">
        <f>IF('Algemene risicobeoordeling'!B36="",0,1)</f>
        <v>0</v>
      </c>
      <c r="AB31" s="8">
        <f>IF(AA31=1,IF('Algemene risicobeoordeling'!G36="laag risico",1,0),0)</f>
        <v>0</v>
      </c>
      <c r="AC31" s="8">
        <f>IF(AA31=1,IF('Algemene risicobeoordeling'!G36="standaard risico",1,0),0)</f>
        <v>0</v>
      </c>
      <c r="AD31" s="8">
        <f>IF(AA31=1,IF('Algemene risicobeoordeling'!G36="hoog risico",1,0),0)</f>
        <v>0</v>
      </c>
      <c r="AE31" s="8">
        <f>IF(AA31=1,IF('Algemene risicobeoordeling'!G36="",1,0),0)</f>
        <v>0</v>
      </c>
      <c r="AF31" s="12" t="str">
        <f>IF(AA31=1,IF('Algemene risicobeoordeling'!J36="","nee","ja"),"")</f>
        <v/>
      </c>
      <c r="AG31" s="10"/>
      <c r="AH31" s="19"/>
      <c r="AI31" s="19"/>
      <c r="AJ31" s="11"/>
      <c r="AK31" s="1"/>
      <c r="AL31" s="1"/>
      <c r="AM31" s="1"/>
      <c r="AAC31" s="1"/>
      <c r="AAD31" s="1"/>
      <c r="AAE31" s="1"/>
    </row>
    <row r="32" spans="26:707" x14ac:dyDescent="0.25">
      <c r="Z32" s="1"/>
      <c r="AA32" s="8">
        <f>IF('Algemene risicobeoordeling'!B37="",0,1)</f>
        <v>0</v>
      </c>
      <c r="AB32" s="8">
        <f>IF(AA32=1,IF('Algemene risicobeoordeling'!G37="laag risico",1,0),0)</f>
        <v>0</v>
      </c>
      <c r="AC32" s="8">
        <f>IF(AA32=1,IF('Algemene risicobeoordeling'!G37="standaard risico",1,0),0)</f>
        <v>0</v>
      </c>
      <c r="AD32" s="8">
        <f>IF(AA32=1,IF('Algemene risicobeoordeling'!G37="hoog risico",1,0),0)</f>
        <v>0</v>
      </c>
      <c r="AE32" s="8">
        <f>IF(AA32=1,IF('Algemene risicobeoordeling'!G37="",1,0),0)</f>
        <v>0</v>
      </c>
      <c r="AF32" s="12" t="str">
        <f>IF(AA32=1,IF('Algemene risicobeoordeling'!J37="","nee","ja"),"")</f>
        <v/>
      </c>
      <c r="AG32" s="10"/>
      <c r="AH32" s="11" t="s">
        <v>32</v>
      </c>
      <c r="AI32" s="42">
        <f>AB50</f>
        <v>0</v>
      </c>
      <c r="AJ32" s="11"/>
      <c r="AK32" s="1"/>
      <c r="AL32" s="1"/>
      <c r="AM32" s="1"/>
      <c r="AAC32" s="1"/>
      <c r="AAD32" s="1"/>
      <c r="AAE32" s="1"/>
    </row>
    <row r="33" spans="26:707" x14ac:dyDescent="0.25">
      <c r="Z33" s="1"/>
      <c r="AA33" s="8">
        <f>IF('Algemene risicobeoordeling'!B38="",0,1)</f>
        <v>0</v>
      </c>
      <c r="AB33" s="8">
        <f>IF(AA33=1,IF('Algemene risicobeoordeling'!G38="laag risico",1,0),0)</f>
        <v>0</v>
      </c>
      <c r="AC33" s="8">
        <f>IF(AA33=1,IF('Algemene risicobeoordeling'!G38="standaard risico",1,0),0)</f>
        <v>0</v>
      </c>
      <c r="AD33" s="8">
        <f>IF(AA33=1,IF('Algemene risicobeoordeling'!G38="hoog risico",1,0),0)</f>
        <v>0</v>
      </c>
      <c r="AE33" s="8">
        <f>IF(AA33=1,IF('Algemene risicobeoordeling'!G38="",1,0),0)</f>
        <v>0</v>
      </c>
      <c r="AF33" s="12" t="str">
        <f>IF(AA33=1,IF('Algemene risicobeoordeling'!J38="","nee","ja"),"")</f>
        <v/>
      </c>
      <c r="AG33" s="10"/>
      <c r="AH33" s="11" t="s">
        <v>31</v>
      </c>
      <c r="AI33" s="42">
        <f>AC50</f>
        <v>0</v>
      </c>
      <c r="AJ33" s="11"/>
      <c r="AK33" s="1"/>
      <c r="AL33" s="1"/>
      <c r="AM33" s="1"/>
      <c r="AAC33" s="1"/>
      <c r="AAD33" s="1"/>
      <c r="AAE33" s="1"/>
    </row>
    <row r="34" spans="26:707" x14ac:dyDescent="0.25">
      <c r="Z34" s="1"/>
      <c r="AA34" s="8">
        <f>IF('Algemene risicobeoordeling'!B39="",0,1)</f>
        <v>0</v>
      </c>
      <c r="AB34" s="8">
        <f>IF(AA34=1,IF('Algemene risicobeoordeling'!G39="laag risico",1,0),0)</f>
        <v>0</v>
      </c>
      <c r="AC34" s="8">
        <f>IF(AA34=1,IF('Algemene risicobeoordeling'!G39="standaard risico",1,0),0)</f>
        <v>0</v>
      </c>
      <c r="AD34" s="8">
        <f>IF(AA34=1,IF('Algemene risicobeoordeling'!G39="hoog risico",1,0),0)</f>
        <v>0</v>
      </c>
      <c r="AE34" s="8">
        <f>IF(AA34=1,IF('Algemene risicobeoordeling'!G39="",1,0),0)</f>
        <v>0</v>
      </c>
      <c r="AF34" s="12" t="str">
        <f>IF(AA34=1,IF('Algemene risicobeoordeling'!J39="","nee","ja"),"")</f>
        <v/>
      </c>
      <c r="AG34" s="10"/>
      <c r="AH34" s="11" t="s">
        <v>33</v>
      </c>
      <c r="AI34" s="42">
        <f>AD50</f>
        <v>0</v>
      </c>
      <c r="AJ34" s="11"/>
      <c r="AK34" s="1"/>
      <c r="AL34" s="1"/>
      <c r="AM34" s="1"/>
      <c r="AAC34" s="1"/>
      <c r="AAD34" s="1"/>
      <c r="AAE34" s="1"/>
    </row>
    <row r="35" spans="26:707" x14ac:dyDescent="0.25">
      <c r="Z35" s="1"/>
      <c r="AA35" s="8">
        <f>IF('Algemene risicobeoordeling'!B40="",0,1)</f>
        <v>0</v>
      </c>
      <c r="AB35" s="8">
        <f>IF(AA35=1,IF('Algemene risicobeoordeling'!G40="laag risico",1,0),0)</f>
        <v>0</v>
      </c>
      <c r="AC35" s="8">
        <f>IF(AA35=1,IF('Algemene risicobeoordeling'!G40="standaard risico",1,0),0)</f>
        <v>0</v>
      </c>
      <c r="AD35" s="8">
        <f>IF(AA35=1,IF('Algemene risicobeoordeling'!G40="hoog risico",1,0),0)</f>
        <v>0</v>
      </c>
      <c r="AE35" s="8">
        <f>IF(AA35=1,IF('Algemene risicobeoordeling'!G40="",1,0),0)</f>
        <v>0</v>
      </c>
      <c r="AF35" s="12" t="str">
        <f>IF(AA35=1,IF('Algemene risicobeoordeling'!J40="","nee","ja"),"")</f>
        <v/>
      </c>
      <c r="AG35" s="10"/>
      <c r="AH35" s="11" t="s">
        <v>38</v>
      </c>
      <c r="AI35" s="42">
        <f>AE50</f>
        <v>0</v>
      </c>
      <c r="AJ35" s="11"/>
      <c r="AK35" s="1"/>
      <c r="AL35" s="1"/>
      <c r="AM35" s="1"/>
      <c r="AAC35" s="1"/>
      <c r="AAD35" s="1"/>
      <c r="AAE35" s="1"/>
    </row>
    <row r="36" spans="26:707" x14ac:dyDescent="0.25">
      <c r="Z36" s="1"/>
      <c r="AA36" s="8">
        <f>IF('Algemene risicobeoordeling'!B41="",0,1)</f>
        <v>0</v>
      </c>
      <c r="AB36" s="8">
        <f>IF(AA36=1,IF('Algemene risicobeoordeling'!G41="laag risico",1,0),0)</f>
        <v>0</v>
      </c>
      <c r="AC36" s="8">
        <f>IF(AA36=1,IF('Algemene risicobeoordeling'!G41="standaard risico",1,0),0)</f>
        <v>0</v>
      </c>
      <c r="AD36" s="8">
        <f>IF(AA36=1,IF('Algemene risicobeoordeling'!G41="hoog risico",1,0),0)</f>
        <v>0</v>
      </c>
      <c r="AE36" s="8">
        <f>IF(AA36=1,IF('Algemene risicobeoordeling'!G41="",1,0),0)</f>
        <v>0</v>
      </c>
      <c r="AF36" s="12" t="str">
        <f>IF(AA36=1,IF('Algemene risicobeoordeling'!J41="","nee","ja"),"")</f>
        <v/>
      </c>
      <c r="AG36" s="10"/>
      <c r="AH36" s="11"/>
      <c r="AI36" s="11"/>
      <c r="AJ36" s="11"/>
      <c r="AK36" s="1"/>
      <c r="AL36" s="1"/>
      <c r="AM36" s="1"/>
      <c r="AAC36" s="1"/>
      <c r="AAD36" s="1"/>
      <c r="AAE36" s="1"/>
    </row>
    <row r="37" spans="26:707" x14ac:dyDescent="0.25">
      <c r="Z37" s="1"/>
      <c r="AA37" s="8">
        <f>IF('Algemene risicobeoordeling'!B42="",0,1)</f>
        <v>0</v>
      </c>
      <c r="AB37" s="8">
        <f>IF(AA37=1,IF('Algemene risicobeoordeling'!G42="laag risico",1,0),0)</f>
        <v>0</v>
      </c>
      <c r="AC37" s="8">
        <f>IF(AA37=1,IF('Algemene risicobeoordeling'!G42="standaard risico",1,0),0)</f>
        <v>0</v>
      </c>
      <c r="AD37" s="8">
        <f>IF(AA37=1,IF('Algemene risicobeoordeling'!G42="hoog risico",1,0),0)</f>
        <v>0</v>
      </c>
      <c r="AE37" s="8">
        <f>IF(AA37=1,IF('Algemene risicobeoordeling'!G42="",1,0),0)</f>
        <v>0</v>
      </c>
      <c r="AF37" s="12" t="str">
        <f>IF(AA37=1,IF('Algemene risicobeoordeling'!J42="","nee","ja"),"")</f>
        <v/>
      </c>
      <c r="AG37" s="10"/>
      <c r="AH37" s="11"/>
      <c r="AI37" s="11"/>
      <c r="AJ37" s="11"/>
      <c r="AK37" s="1"/>
      <c r="AL37" s="1"/>
      <c r="AM37" s="1"/>
      <c r="AAC37" s="1"/>
      <c r="AAD37" s="1"/>
      <c r="AAE37" s="1"/>
    </row>
    <row r="38" spans="26:707" x14ac:dyDescent="0.25">
      <c r="Z38" s="1"/>
      <c r="AA38" s="8">
        <f>IF('Algemene risicobeoordeling'!B43="",0,1)</f>
        <v>0</v>
      </c>
      <c r="AB38" s="8">
        <f>IF(AA38=1,IF('Algemene risicobeoordeling'!G43="laag risico",1,0),0)</f>
        <v>0</v>
      </c>
      <c r="AC38" s="8">
        <f>IF(AA38=1,IF('Algemene risicobeoordeling'!G43="standaard risico",1,0),0)</f>
        <v>0</v>
      </c>
      <c r="AD38" s="8">
        <f>IF(AA38=1,IF('Algemene risicobeoordeling'!G43="hoog risico",1,0),0)</f>
        <v>0</v>
      </c>
      <c r="AE38" s="8">
        <f>IF(AA38=1,IF('Algemene risicobeoordeling'!G43="",1,0),0)</f>
        <v>0</v>
      </c>
      <c r="AF38" s="12" t="str">
        <f>IF(AA38=1,IF('Algemene risicobeoordeling'!J43="","nee","ja"),"")</f>
        <v/>
      </c>
      <c r="AG38" s="10"/>
      <c r="AH38" s="11"/>
      <c r="AI38" s="11"/>
      <c r="AJ38" s="11"/>
      <c r="AK38" s="1"/>
      <c r="AL38" s="1"/>
      <c r="AM38" s="1"/>
      <c r="AAC38" s="1"/>
      <c r="AAD38" s="1"/>
      <c r="AAE38" s="1"/>
    </row>
    <row r="39" spans="26:707" x14ac:dyDescent="0.25">
      <c r="Z39" s="1"/>
      <c r="AA39" s="8">
        <f>IF('Algemene risicobeoordeling'!B44="",0,1)</f>
        <v>0</v>
      </c>
      <c r="AB39" s="8">
        <f>IF(AA39=1,IF('Algemene risicobeoordeling'!G44="laag risico",1,0),0)</f>
        <v>0</v>
      </c>
      <c r="AC39" s="8">
        <f>IF(AA39=1,IF('Algemene risicobeoordeling'!G44="standaard risico",1,0),0)</f>
        <v>0</v>
      </c>
      <c r="AD39" s="8">
        <f>IF(AA39=1,IF('Algemene risicobeoordeling'!G44="hoog risico",1,0),0)</f>
        <v>0</v>
      </c>
      <c r="AE39" s="8">
        <f>IF(AA39=1,IF('Algemene risicobeoordeling'!G44="",1,0),0)</f>
        <v>0</v>
      </c>
      <c r="AF39" s="12" t="str">
        <f>IF(AA39=1,IF('Algemene risicobeoordeling'!J44="","nee","ja"),"")</f>
        <v/>
      </c>
      <c r="AG39" s="10"/>
      <c r="AH39" s="11"/>
      <c r="AI39" s="11"/>
      <c r="AJ39" s="11"/>
      <c r="AK39" s="1"/>
      <c r="AL39" s="1"/>
      <c r="AM39" s="1"/>
      <c r="AAC39" s="1"/>
      <c r="AAD39" s="1"/>
      <c r="AAE39" s="1"/>
    </row>
    <row r="40" spans="26:707" x14ac:dyDescent="0.25">
      <c r="Z40" s="1"/>
      <c r="AA40" s="8">
        <f>IF('Algemene risicobeoordeling'!B45="",0,1)</f>
        <v>0</v>
      </c>
      <c r="AB40" s="8">
        <f>IF(AA40=1,IF('Algemene risicobeoordeling'!G45="laag risico",1,0),0)</f>
        <v>0</v>
      </c>
      <c r="AC40" s="8">
        <f>IF(AA40=1,IF('Algemene risicobeoordeling'!G45="standaard risico",1,0),0)</f>
        <v>0</v>
      </c>
      <c r="AD40" s="8">
        <f>IF(AA40=1,IF('Algemene risicobeoordeling'!G45="hoog risico",1,0),0)</f>
        <v>0</v>
      </c>
      <c r="AE40" s="8">
        <f>IF(AA40=1,IF('Algemene risicobeoordeling'!G45="",1,0),0)</f>
        <v>0</v>
      </c>
      <c r="AF40" s="12" t="str">
        <f>IF(AA40=1,IF('Algemene risicobeoordeling'!J45="","nee","ja"),"")</f>
        <v/>
      </c>
      <c r="AG40" s="10"/>
      <c r="AH40" s="11"/>
      <c r="AI40" s="11"/>
      <c r="AJ40" s="11"/>
      <c r="AK40" s="1"/>
      <c r="AL40" s="1"/>
      <c r="AM40" s="1"/>
      <c r="AAC40" s="1"/>
      <c r="AAD40" s="1"/>
      <c r="AAE40" s="1"/>
    </row>
    <row r="41" spans="26:707" x14ac:dyDescent="0.25">
      <c r="Z41" s="1"/>
      <c r="AA41" s="8">
        <f>IF('Algemene risicobeoordeling'!B46="",0,1)</f>
        <v>0</v>
      </c>
      <c r="AB41" s="8">
        <f>IF(AA41=1,IF('Algemene risicobeoordeling'!G46="laag risico",1,0),0)</f>
        <v>0</v>
      </c>
      <c r="AC41" s="8">
        <f>IF(AA41=1,IF('Algemene risicobeoordeling'!G46="standaard risico",1,0),0)</f>
        <v>0</v>
      </c>
      <c r="AD41" s="8">
        <f>IF(AA41=1,IF('Algemene risicobeoordeling'!G46="hoog risico",1,0),0)</f>
        <v>0</v>
      </c>
      <c r="AE41" s="8">
        <f>IF(AA41=1,IF('Algemene risicobeoordeling'!G46="",1,0),0)</f>
        <v>0</v>
      </c>
      <c r="AF41" s="12" t="str">
        <f>IF(AA41=1,IF('Algemene risicobeoordeling'!J46="","nee","ja"),"")</f>
        <v/>
      </c>
      <c r="AG41" s="10"/>
      <c r="AH41" s="11"/>
      <c r="AI41" s="11"/>
      <c r="AJ41" s="11"/>
      <c r="AK41" s="1"/>
      <c r="AL41" s="1"/>
      <c r="AM41" s="1"/>
      <c r="AAC41" s="1"/>
      <c r="AAD41" s="1"/>
      <c r="AAE41" s="1"/>
    </row>
    <row r="42" spans="26:707" x14ac:dyDescent="0.25">
      <c r="Z42" s="1"/>
      <c r="AA42" s="8">
        <f>IF('Algemene risicobeoordeling'!B47="",0,1)</f>
        <v>0</v>
      </c>
      <c r="AB42" s="8">
        <f>IF(AA42=1,IF('Algemene risicobeoordeling'!G47="laag risico",1,0),0)</f>
        <v>0</v>
      </c>
      <c r="AC42" s="8">
        <f>IF(AA42=1,IF('Algemene risicobeoordeling'!G47="standaard risico",1,0),0)</f>
        <v>0</v>
      </c>
      <c r="AD42" s="8">
        <f>IF(AA42=1,IF('Algemene risicobeoordeling'!G47="hoog risico",1,0),0)</f>
        <v>0</v>
      </c>
      <c r="AE42" s="8">
        <f>IF(AA42=1,IF('Algemene risicobeoordeling'!G47="",1,0),0)</f>
        <v>0</v>
      </c>
      <c r="AF42" s="12" t="str">
        <f>IF(AA42=1,IF('Algemene risicobeoordeling'!J47="","nee","ja"),"")</f>
        <v/>
      </c>
      <c r="AG42" s="10"/>
      <c r="AH42" s="11"/>
      <c r="AI42" s="11"/>
      <c r="AJ42" s="11"/>
      <c r="AK42" s="1"/>
      <c r="AL42" s="1"/>
      <c r="AM42" s="1"/>
      <c r="AAC42" s="1"/>
      <c r="AAD42" s="1"/>
      <c r="AAE42" s="1"/>
    </row>
    <row r="43" spans="26:707" x14ac:dyDescent="0.25">
      <c r="Z43" s="1"/>
      <c r="AA43" s="8">
        <f>IF('Algemene risicobeoordeling'!B48="",0,1)</f>
        <v>0</v>
      </c>
      <c r="AB43" s="8">
        <f>IF(AA43=1,IF('Algemene risicobeoordeling'!G48="laag risico",1,0),0)</f>
        <v>0</v>
      </c>
      <c r="AC43" s="8">
        <f>IF(AA43=1,IF('Algemene risicobeoordeling'!G48="standaard risico",1,0),0)</f>
        <v>0</v>
      </c>
      <c r="AD43" s="8">
        <f>IF(AA43=1,IF('Algemene risicobeoordeling'!G48="hoog risico",1,0),0)</f>
        <v>0</v>
      </c>
      <c r="AE43" s="8">
        <f>IF(AA43=1,IF('Algemene risicobeoordeling'!G48="",1,0),0)</f>
        <v>0</v>
      </c>
      <c r="AF43" s="12" t="str">
        <f>IF(AA43=1,IF('Algemene risicobeoordeling'!J48="","nee","ja"),"")</f>
        <v/>
      </c>
      <c r="AG43" s="10"/>
      <c r="AH43" s="11"/>
      <c r="AI43" s="11"/>
      <c r="AJ43" s="11"/>
      <c r="AK43" s="1"/>
      <c r="AL43" s="1"/>
      <c r="AM43" s="1"/>
      <c r="AAC43" s="1"/>
      <c r="AAD43" s="1"/>
      <c r="AAE43" s="1"/>
    </row>
    <row r="44" spans="26:707" x14ac:dyDescent="0.25">
      <c r="Z44" s="1"/>
      <c r="AA44" s="8">
        <f>IF('Algemene risicobeoordeling'!B49="",0,1)</f>
        <v>0</v>
      </c>
      <c r="AB44" s="8">
        <f>IF(AA44=1,IF('Algemene risicobeoordeling'!G49="laag risico",1,0),0)</f>
        <v>0</v>
      </c>
      <c r="AC44" s="8">
        <f>IF(AA44=1,IF('Algemene risicobeoordeling'!G49="standaard risico",1,0),0)</f>
        <v>0</v>
      </c>
      <c r="AD44" s="8">
        <f>IF(AA44=1,IF('Algemene risicobeoordeling'!G49="hoog risico",1,0),0)</f>
        <v>0</v>
      </c>
      <c r="AE44" s="8">
        <f>IF(AA44=1,IF('Algemene risicobeoordeling'!G49="",1,0),0)</f>
        <v>0</v>
      </c>
      <c r="AF44" s="12" t="str">
        <f>IF(AA44=1,IF('Algemene risicobeoordeling'!J49="","nee","ja"),"")</f>
        <v/>
      </c>
      <c r="AG44" s="10"/>
      <c r="AH44" s="11"/>
      <c r="AI44" s="11"/>
      <c r="AJ44" s="11"/>
      <c r="AK44" s="1"/>
      <c r="AL44" s="1"/>
      <c r="AM44" s="1"/>
      <c r="AAC44" s="1"/>
      <c r="AAD44" s="1"/>
      <c r="AAE44" s="1"/>
    </row>
    <row r="45" spans="26:707" x14ac:dyDescent="0.25">
      <c r="Z45" s="1"/>
      <c r="AA45" s="8">
        <f>IF('Algemene risicobeoordeling'!B50="",0,1)</f>
        <v>0</v>
      </c>
      <c r="AB45" s="8">
        <f>IF(AA45=1,IF('Algemene risicobeoordeling'!G50="laag risico",1,0),0)</f>
        <v>0</v>
      </c>
      <c r="AC45" s="8">
        <f>IF(AA45=1,IF('Algemene risicobeoordeling'!G50="standaard risico",1,0),0)</f>
        <v>0</v>
      </c>
      <c r="AD45" s="8">
        <f>IF(AA45=1,IF('Algemene risicobeoordeling'!G50="hoog risico",1,0),0)</f>
        <v>0</v>
      </c>
      <c r="AE45" s="8">
        <f>IF(AA45=1,IF('Algemene risicobeoordeling'!G50="",1,0),0)</f>
        <v>0</v>
      </c>
      <c r="AF45" s="12" t="str">
        <f>IF(AA45=1,IF('Algemene risicobeoordeling'!J50="","nee","ja"),"")</f>
        <v/>
      </c>
      <c r="AG45" s="10"/>
      <c r="AH45" s="11"/>
      <c r="AI45" s="11"/>
      <c r="AJ45" s="11"/>
      <c r="AK45" s="1"/>
      <c r="AL45" s="1"/>
      <c r="AM45" s="1"/>
      <c r="AAC45" s="1"/>
      <c r="AAD45" s="1"/>
      <c r="AAE45" s="1"/>
    </row>
    <row r="46" spans="26:707" x14ac:dyDescent="0.25">
      <c r="Z46" s="1"/>
      <c r="AA46" s="8">
        <f>IF('Algemene risicobeoordeling'!B51="",0,1)</f>
        <v>0</v>
      </c>
      <c r="AB46" s="8">
        <f>IF(AA46=1,IF('Algemene risicobeoordeling'!G51="laag risico",1,0),0)</f>
        <v>0</v>
      </c>
      <c r="AC46" s="8">
        <f>IF(AA46=1,IF('Algemene risicobeoordeling'!G51="standaard risico",1,0),0)</f>
        <v>0</v>
      </c>
      <c r="AD46" s="8">
        <f>IF(AA46=1,IF('Algemene risicobeoordeling'!G51="hoog risico",1,0),0)</f>
        <v>0</v>
      </c>
      <c r="AE46" s="8">
        <f>IF(AA46=1,IF('Algemene risicobeoordeling'!G51="",1,0),0)</f>
        <v>0</v>
      </c>
      <c r="AF46" s="12" t="str">
        <f>IF(AA46=1,IF('Algemene risicobeoordeling'!J51="","nee","ja"),"")</f>
        <v/>
      </c>
      <c r="AG46" s="10"/>
      <c r="AH46" s="11"/>
      <c r="AI46" s="11"/>
      <c r="AJ46" s="11"/>
      <c r="AK46" s="1"/>
      <c r="AL46" s="1"/>
      <c r="AM46" s="1"/>
      <c r="AAC46" s="1"/>
      <c r="AAD46" s="1"/>
      <c r="AAE46" s="1"/>
    </row>
    <row r="47" spans="26:707" x14ac:dyDescent="0.25">
      <c r="Z47" s="1"/>
      <c r="AA47" s="8">
        <f>IF('Algemene risicobeoordeling'!B52="",0,1)</f>
        <v>0</v>
      </c>
      <c r="AB47" s="8">
        <f>IF(AA47=1,IF('Algemene risicobeoordeling'!G52="laag risico",1,0),0)</f>
        <v>0</v>
      </c>
      <c r="AC47" s="8">
        <f>IF(AA47=1,IF('Algemene risicobeoordeling'!G52="standaard risico",1,0),0)</f>
        <v>0</v>
      </c>
      <c r="AD47" s="8">
        <f>IF(AA47=1,IF('Algemene risicobeoordeling'!G52="hoog risico",1,0),0)</f>
        <v>0</v>
      </c>
      <c r="AE47" s="8">
        <f>IF(AA47=1,IF('Algemene risicobeoordeling'!G52="",1,0),0)</f>
        <v>0</v>
      </c>
      <c r="AF47" s="12" t="str">
        <f>IF(AA47=1,IF('Algemene risicobeoordeling'!J52="","nee","ja"),"")</f>
        <v/>
      </c>
      <c r="AG47" s="10"/>
      <c r="AH47" s="11"/>
      <c r="AI47" s="11"/>
      <c r="AJ47" s="11"/>
      <c r="AK47" s="1"/>
      <c r="AL47" s="1"/>
      <c r="AM47" s="1"/>
      <c r="AAC47" s="1"/>
      <c r="AAD47" s="1"/>
      <c r="AAE47" s="1"/>
    </row>
    <row r="48" spans="26:707" x14ac:dyDescent="0.25">
      <c r="Z48" s="1"/>
      <c r="AA48" s="8">
        <f>IF('Algemene risicobeoordeling'!B53="",0,1)</f>
        <v>0</v>
      </c>
      <c r="AB48" s="8">
        <f>IF(AA48=1,IF('Algemene risicobeoordeling'!G53="laag risico",1,0),0)</f>
        <v>0</v>
      </c>
      <c r="AC48" s="8">
        <f>IF(AA48=1,IF('Algemene risicobeoordeling'!G53="standaard risico",1,0),0)</f>
        <v>0</v>
      </c>
      <c r="AD48" s="8">
        <f>IF(AA48=1,IF('Algemene risicobeoordeling'!G53="hoog risico",1,0),0)</f>
        <v>0</v>
      </c>
      <c r="AE48" s="8">
        <f>IF(AA48=1,IF('Algemene risicobeoordeling'!G53="",1,0),0)</f>
        <v>0</v>
      </c>
      <c r="AF48" s="12" t="str">
        <f>IF(AA48=1,IF('Algemene risicobeoordeling'!J53="","nee","ja"),"")</f>
        <v/>
      </c>
      <c r="AG48" s="10"/>
      <c r="AH48" s="11"/>
      <c r="AI48" s="11"/>
      <c r="AJ48" s="11"/>
      <c r="AK48" s="1"/>
      <c r="AL48" s="1"/>
      <c r="AM48" s="1"/>
      <c r="AAC48" s="1"/>
      <c r="AAD48" s="1"/>
      <c r="AAE48" s="1"/>
    </row>
    <row r="49" spans="26:707" x14ac:dyDescent="0.25">
      <c r="Z49" s="1"/>
      <c r="AA49" s="9">
        <f>IF('Algemene risicobeoordeling'!B54="",0,1)</f>
        <v>0</v>
      </c>
      <c r="AB49" s="9">
        <f>IF(AA49=1,IF('Algemene risicobeoordeling'!G54="laag risico",1,0),0)</f>
        <v>0</v>
      </c>
      <c r="AC49" s="9">
        <f>IF(AA49=1,IF('Algemene risicobeoordeling'!G54="standaard risico",1,0),0)</f>
        <v>0</v>
      </c>
      <c r="AD49" s="9">
        <f>IF(AA49=1,IF('Algemene risicobeoordeling'!G54="hoog risico",1,0),0)</f>
        <v>0</v>
      </c>
      <c r="AE49" s="9">
        <f>IF(AA49=1,IF('Algemene risicobeoordeling'!G54="",1,0),0)</f>
        <v>0</v>
      </c>
      <c r="AF49" s="13" t="str">
        <f>IF(AA49=1,IF('Algemene risicobeoordeling'!J54="","nee","ja"),"")</f>
        <v/>
      </c>
      <c r="AG49" s="10"/>
      <c r="AH49" s="11"/>
      <c r="AI49" s="11"/>
      <c r="AJ49" s="11"/>
      <c r="AK49" s="1"/>
      <c r="AL49" s="1"/>
      <c r="AM49" s="1"/>
      <c r="AAC49" s="1"/>
      <c r="AAD49" s="1"/>
      <c r="AAE49" s="1"/>
    </row>
    <row r="50" spans="26:707" x14ac:dyDescent="0.25">
      <c r="Z50" s="1"/>
      <c r="AA50" s="50">
        <f t="shared" ref="AA50:AE50" si="8">SUM(AA30:AA49)</f>
        <v>0</v>
      </c>
      <c r="AB50" s="50">
        <f t="shared" si="8"/>
        <v>0</v>
      </c>
      <c r="AC50" s="50">
        <f t="shared" si="8"/>
        <v>0</v>
      </c>
      <c r="AD50" s="50">
        <f t="shared" si="8"/>
        <v>0</v>
      </c>
      <c r="AE50" s="50">
        <f t="shared" si="8"/>
        <v>0</v>
      </c>
      <c r="AF50" s="50">
        <f>COUNTIF(AF30:AF49,"&gt;""")</f>
        <v>0</v>
      </c>
      <c r="AG50" s="11"/>
      <c r="AH50" s="11"/>
      <c r="AI50" s="11"/>
      <c r="AJ50" s="11"/>
      <c r="AK50" s="1"/>
      <c r="AL50" s="1"/>
      <c r="AM50" s="1"/>
      <c r="AAC50" s="1"/>
      <c r="AAD50" s="1"/>
      <c r="AAE50" s="1"/>
    </row>
    <row r="51" spans="26:707" x14ac:dyDescent="0.25">
      <c r="Z51" s="1"/>
      <c r="AA51" s="1"/>
      <c r="AB51" s="1"/>
      <c r="AC51" s="1"/>
      <c r="AD51" s="1"/>
      <c r="AE51" s="1"/>
      <c r="AF51" s="1"/>
      <c r="AG51" s="1"/>
      <c r="AH51" s="11"/>
      <c r="AI51" s="11"/>
      <c r="AJ51" s="11"/>
      <c r="AK51" s="1"/>
      <c r="AL51" s="1"/>
      <c r="AM51" s="1"/>
      <c r="AAC51" s="1"/>
      <c r="AAD51" s="1"/>
      <c r="AAE51" s="1"/>
    </row>
    <row r="52" spans="26:707" ht="23.25" x14ac:dyDescent="0.25">
      <c r="Z52" s="1"/>
      <c r="AA52" s="55" t="s">
        <v>91</v>
      </c>
      <c r="AB52" s="1"/>
      <c r="AC52" s="1"/>
      <c r="AD52" s="1"/>
      <c r="AE52" s="1"/>
      <c r="AF52" s="1"/>
      <c r="AG52" s="1"/>
      <c r="AH52" s="1"/>
      <c r="AI52" s="1"/>
      <c r="AJ52" s="1"/>
      <c r="AK52" s="1"/>
      <c r="AL52" s="1"/>
      <c r="AM52" s="1"/>
      <c r="AAC52" s="1"/>
      <c r="AAD52" s="1"/>
      <c r="AAE52" s="1"/>
    </row>
    <row r="53" spans="26:707" x14ac:dyDescent="0.25">
      <c r="Z53" s="1"/>
      <c r="AA53" s="1"/>
      <c r="AB53" s="1"/>
      <c r="AC53" s="1"/>
      <c r="AD53" s="1"/>
      <c r="AE53" s="1"/>
      <c r="AF53" s="1"/>
      <c r="AG53" s="1"/>
      <c r="AH53" s="1"/>
      <c r="AI53" s="1"/>
      <c r="AJ53" s="1"/>
      <c r="AK53" s="1"/>
      <c r="AL53" s="1"/>
      <c r="AM53" s="1"/>
      <c r="AAC53" s="1"/>
      <c r="AAD53" s="1"/>
      <c r="AAE53" s="1"/>
    </row>
    <row r="54" spans="26:707" ht="30" x14ac:dyDescent="0.25">
      <c r="Z54" s="1"/>
      <c r="AA54" s="130" t="s">
        <v>92</v>
      </c>
      <c r="AB54" s="131"/>
      <c r="AC54" s="66" t="s">
        <v>93</v>
      </c>
      <c r="AD54" s="67" t="s">
        <v>94</v>
      </c>
      <c r="AE54" s="68" t="s">
        <v>95</v>
      </c>
      <c r="AF54" s="66" t="s">
        <v>93</v>
      </c>
      <c r="AG54" s="67" t="s">
        <v>94</v>
      </c>
      <c r="AH54" s="67" t="s">
        <v>98</v>
      </c>
      <c r="AI54" s="67" t="s">
        <v>34</v>
      </c>
      <c r="AJ54" s="67" t="s">
        <v>96</v>
      </c>
      <c r="AK54" s="67" t="s">
        <v>97</v>
      </c>
      <c r="AL54" s="1"/>
      <c r="AM54" s="1"/>
      <c r="AAC54" s="1"/>
      <c r="AAD54" s="1"/>
      <c r="AAE54" s="1"/>
    </row>
    <row r="55" spans="26:707" x14ac:dyDescent="0.25">
      <c r="Z55" s="1"/>
      <c r="AA55" s="56">
        <f>IF('Algemene risicobeoordeling'!B60="","",1)</f>
        <v>1</v>
      </c>
      <c r="AB55" s="57"/>
      <c r="AC55" s="60" t="str">
        <f>IF('Algemene risicobeoordeling'!G60="relevant","relevant",IF('Algemene risicobeoordeling'!G60="niet relevant","niet relevant",""))</f>
        <v/>
      </c>
      <c r="AD55" s="64" t="str">
        <f>IF(AA55=1,IF(AC55="relevant",1,IF(AC55="niet relevant",2,"")),"")</f>
        <v/>
      </c>
      <c r="AE55" s="39">
        <f>IF('Algemene risicobeoordeling'!H60="","",1)</f>
        <v>1</v>
      </c>
      <c r="AF55" s="65" t="str">
        <f>IF('Algemene risicobeoordeling'!M60="relevant","relevant",IF('Algemene risicobeoordeling'!M60="niet relevant","niet relevant",""))</f>
        <v/>
      </c>
      <c r="AG55" s="64" t="str">
        <f>IF(AE55=1,IF(AF55="relevant",1,IF(AF55="niet relevant",2,"")),"")</f>
        <v/>
      </c>
      <c r="AH55" s="71">
        <f>(IF(AA55="",IF(AC55&gt;"",1,0),0))+(IF(AE55="",IF(AF55&gt;"",1,0),0))</f>
        <v>0</v>
      </c>
      <c r="AI55" s="63">
        <f>AA80+AE80+AH80</f>
        <v>15</v>
      </c>
      <c r="AJ55" s="62">
        <f>AD69+AD80+AG69+AG80</f>
        <v>0</v>
      </c>
      <c r="AK55" s="62">
        <f>AI55-AJ55</f>
        <v>15</v>
      </c>
      <c r="AL55" s="1"/>
      <c r="AM55" s="1"/>
      <c r="AAC55" s="1"/>
      <c r="AAD55" s="1"/>
      <c r="AAE55" s="1"/>
    </row>
    <row r="56" spans="26:707" x14ac:dyDescent="0.25">
      <c r="Z56" s="1"/>
      <c r="AA56" s="56">
        <f>IF('Algemene risicobeoordeling'!B61="","",1)</f>
        <v>1</v>
      </c>
      <c r="AB56" s="57"/>
      <c r="AC56" s="60" t="str">
        <f>IF('Algemene risicobeoordeling'!G61="relevant","relevant",IF('Algemene risicobeoordeling'!G61="niet relevant","niet relevant",""))</f>
        <v/>
      </c>
      <c r="AD56" s="64" t="str">
        <f t="shared" ref="AD56:AD65" si="9">IF(AA56=1,IF(AC56="relevant",1,IF(AC56="niet relevant",2,"")),"")</f>
        <v/>
      </c>
      <c r="AE56" s="39">
        <f>IF('Algemene risicobeoordeling'!H61="","",1)</f>
        <v>1</v>
      </c>
      <c r="AF56" s="65" t="str">
        <f>IF('Algemene risicobeoordeling'!M61="relevant","relevant",IF('Algemene risicobeoordeling'!M61="niet relevant","niet relevant",""))</f>
        <v/>
      </c>
      <c r="AG56" s="64" t="str">
        <f t="shared" ref="AG56:AG65" si="10">IF(AE56=1,IF(AF56="relevant",1,IF(AF56="niet relevant",2,"")),"")</f>
        <v/>
      </c>
      <c r="AH56" s="64">
        <f t="shared" ref="AH56:AH64" si="11">(IF(AA56="",IF(AC56&gt;"",1,0),0))+(IF(AE56="",IF(AF56&gt;"",1,0),0))</f>
        <v>0</v>
      </c>
      <c r="AJ56" s="11"/>
      <c r="AL56" s="1"/>
      <c r="AM56" s="1"/>
      <c r="AAC56" s="1"/>
      <c r="AAD56" s="1"/>
      <c r="AAE56" s="1"/>
    </row>
    <row r="57" spans="26:707" x14ac:dyDescent="0.25">
      <c r="Z57" s="1"/>
      <c r="AA57" s="56">
        <f>IF('Algemene risicobeoordeling'!B62="","",1)</f>
        <v>1</v>
      </c>
      <c r="AB57" s="57"/>
      <c r="AC57" s="60" t="str">
        <f>IF('Algemene risicobeoordeling'!G62="relevant","relevant",IF('Algemene risicobeoordeling'!G62="niet relevant","niet relevant",""))</f>
        <v/>
      </c>
      <c r="AD57" s="64" t="str">
        <f t="shared" si="9"/>
        <v/>
      </c>
      <c r="AE57" s="39">
        <f>IF('Algemene risicobeoordeling'!H62="","",1)</f>
        <v>1</v>
      </c>
      <c r="AF57" s="65" t="str">
        <f>IF('Algemene risicobeoordeling'!M62="relevant","relevant",IF('Algemene risicobeoordeling'!M62="niet relevant","niet relevant",""))</f>
        <v/>
      </c>
      <c r="AG57" s="64" t="str">
        <f t="shared" si="10"/>
        <v/>
      </c>
      <c r="AH57" s="64">
        <f t="shared" si="11"/>
        <v>0</v>
      </c>
      <c r="AI57" s="48" t="s">
        <v>29</v>
      </c>
      <c r="AJ57" s="48" t="s">
        <v>30</v>
      </c>
      <c r="AK57" s="70"/>
      <c r="AL57" s="1"/>
      <c r="AM57" s="1"/>
      <c r="AAC57" s="1"/>
      <c r="AAD57" s="1"/>
      <c r="AAE57" s="1"/>
    </row>
    <row r="58" spans="26:707" x14ac:dyDescent="0.25">
      <c r="Z58" s="1"/>
      <c r="AA58" s="56">
        <f>IF('Algemene risicobeoordeling'!B63="","",1)</f>
        <v>1</v>
      </c>
      <c r="AB58" s="57"/>
      <c r="AC58" s="60" t="str">
        <f>IF('Algemene risicobeoordeling'!G63="relevant","relevant",IF('Algemene risicobeoordeling'!G63="niet relevant","niet relevant",""))</f>
        <v/>
      </c>
      <c r="AD58" s="64" t="str">
        <f t="shared" si="9"/>
        <v/>
      </c>
      <c r="AE58" s="39">
        <f>IF('Algemene risicobeoordeling'!H63="","",1)</f>
        <v>1</v>
      </c>
      <c r="AF58" s="65" t="str">
        <f>IF('Algemene risicobeoordeling'!M63="relevant","relevant",IF('Algemene risicobeoordeling'!M63="niet relevant","niet relevant",""))</f>
        <v/>
      </c>
      <c r="AG58" s="64" t="str">
        <f t="shared" si="10"/>
        <v/>
      </c>
      <c r="AH58" s="64">
        <f t="shared" si="11"/>
        <v>0</v>
      </c>
      <c r="AI58" s="49">
        <f>COUNTIF(AD55:AD68,1)+COUNTIF(AD70:AD79,1)</f>
        <v>0</v>
      </c>
      <c r="AJ58" s="49">
        <f>COUNTIF(AD55:AD68,2)+COUNTIF(AD70:AD79,2)</f>
        <v>0</v>
      </c>
      <c r="AK58" s="1" t="s">
        <v>59</v>
      </c>
      <c r="AL58" s="1" t="s">
        <v>59</v>
      </c>
      <c r="AM58" s="1"/>
      <c r="AAC58" s="1"/>
      <c r="AAD58" s="1"/>
      <c r="AAE58" s="1"/>
    </row>
    <row r="59" spans="26:707" x14ac:dyDescent="0.25">
      <c r="Z59" s="1"/>
      <c r="AA59" s="56" t="str">
        <f>IF('Algemene risicobeoordeling'!B64="","",1)</f>
        <v/>
      </c>
      <c r="AB59" s="57"/>
      <c r="AC59" s="60" t="str">
        <f>IF('Algemene risicobeoordeling'!G64="relevant","relevant",IF('Algemene risicobeoordeling'!G64="niet relevant","niet relevant",""))</f>
        <v/>
      </c>
      <c r="AD59" s="64" t="str">
        <f t="shared" si="9"/>
        <v/>
      </c>
      <c r="AE59" s="39">
        <f>IF('Algemene risicobeoordeling'!H64="","",1)</f>
        <v>1</v>
      </c>
      <c r="AF59" s="65" t="str">
        <f>IF('Algemene risicobeoordeling'!M64="relevant","relevant",IF('Algemene risicobeoordeling'!M64="niet relevant","niet relevant",""))</f>
        <v/>
      </c>
      <c r="AG59" s="64" t="str">
        <f t="shared" si="10"/>
        <v/>
      </c>
      <c r="AH59" s="64">
        <f t="shared" si="11"/>
        <v>0</v>
      </c>
      <c r="AI59" s="48" t="s">
        <v>29</v>
      </c>
      <c r="AJ59" s="48" t="s">
        <v>30</v>
      </c>
      <c r="AK59" s="1"/>
      <c r="AL59" s="1"/>
      <c r="AM59" s="1"/>
      <c r="AAC59" s="1"/>
      <c r="AAD59" s="1"/>
      <c r="AAE59" s="1"/>
    </row>
    <row r="60" spans="26:707" x14ac:dyDescent="0.25">
      <c r="Z60" s="1"/>
      <c r="AA60" s="56">
        <f>IF('Algemene risicobeoordeling'!B65="","",1)</f>
        <v>1</v>
      </c>
      <c r="AB60" s="57"/>
      <c r="AC60" s="60" t="str">
        <f>IF('Algemene risicobeoordeling'!G65="relevant","relevant",IF('Algemene risicobeoordeling'!G65="niet relevant","niet relevant",""))</f>
        <v/>
      </c>
      <c r="AD60" s="64" t="str">
        <f t="shared" si="9"/>
        <v/>
      </c>
      <c r="AE60" s="39">
        <f>IF('Algemene risicobeoordeling'!H65="","",1)</f>
        <v>1</v>
      </c>
      <c r="AF60" s="65" t="str">
        <f>IF('Algemene risicobeoordeling'!M65="relevant","relevant",IF('Algemene risicobeoordeling'!M65="niet relevant","niet relevant",""))</f>
        <v/>
      </c>
      <c r="AG60" s="64" t="str">
        <f t="shared" si="10"/>
        <v/>
      </c>
      <c r="AH60" s="64">
        <f t="shared" si="11"/>
        <v>0</v>
      </c>
      <c r="AI60" s="49">
        <f>COUNTIF(AG55:AG68,1)+COUNTIF(AG70:AG79,1)</f>
        <v>0</v>
      </c>
      <c r="AJ60" s="49">
        <f>COUNTIF(AG55:AG68,2)+COUNTIF(AG70:AG79,2)</f>
        <v>0</v>
      </c>
      <c r="AK60" s="1" t="s">
        <v>60</v>
      </c>
      <c r="AL60" s="1" t="s">
        <v>60</v>
      </c>
      <c r="AM60" s="1"/>
      <c r="AAC60" s="1"/>
      <c r="AAD60" s="1"/>
      <c r="AAE60" s="1"/>
    </row>
    <row r="61" spans="26:707" x14ac:dyDescent="0.25">
      <c r="Z61" s="1"/>
      <c r="AA61" s="56">
        <f>IF('Algemene risicobeoordeling'!B66="","",1)</f>
        <v>1</v>
      </c>
      <c r="AB61" s="57"/>
      <c r="AC61" s="60" t="str">
        <f>IF('Algemene risicobeoordeling'!G66="relevant","relevant",IF('Algemene risicobeoordeling'!G66="niet relevant","niet relevant",""))</f>
        <v/>
      </c>
      <c r="AD61" s="64" t="str">
        <f t="shared" si="9"/>
        <v/>
      </c>
      <c r="AE61" s="39" t="str">
        <f>IF('Algemene risicobeoordeling'!H66="","",1)</f>
        <v/>
      </c>
      <c r="AF61" s="65" t="str">
        <f>IF('Algemene risicobeoordeling'!M66="relevant","relevant",IF('Algemene risicobeoordeling'!M66="niet relevant","niet relevant",""))</f>
        <v/>
      </c>
      <c r="AG61" s="64" t="str">
        <f t="shared" si="10"/>
        <v/>
      </c>
      <c r="AH61" s="64">
        <f t="shared" si="11"/>
        <v>0</v>
      </c>
      <c r="AI61" s="20"/>
      <c r="AJ61" s="20"/>
      <c r="AK61" s="1"/>
      <c r="AL61" s="1"/>
      <c r="AM61" s="1"/>
      <c r="AAC61" s="1"/>
      <c r="AAD61" s="1"/>
      <c r="AAE61" s="1"/>
    </row>
    <row r="62" spans="26:707" x14ac:dyDescent="0.25">
      <c r="Z62" s="1"/>
      <c r="AA62" s="56">
        <f>IF('Algemene risicobeoordeling'!B67="","",1)</f>
        <v>1</v>
      </c>
      <c r="AB62" s="57"/>
      <c r="AC62" s="60" t="str">
        <f>IF('Algemene risicobeoordeling'!G67="relevant","relevant",IF('Algemene risicobeoordeling'!G67="niet relevant","niet relevant",""))</f>
        <v/>
      </c>
      <c r="AD62" s="64" t="str">
        <f t="shared" si="9"/>
        <v/>
      </c>
      <c r="AE62" s="39" t="str">
        <f>IF('Algemene risicobeoordeling'!H67="","",1)</f>
        <v/>
      </c>
      <c r="AF62" s="65" t="str">
        <f>IF('Algemene risicobeoordeling'!M67="relevant","relevant",IF('Algemene risicobeoordeling'!M67="niet relevant","niet relevant",""))</f>
        <v/>
      </c>
      <c r="AG62" s="64" t="str">
        <f t="shared" si="10"/>
        <v/>
      </c>
      <c r="AH62" s="64">
        <f t="shared" si="11"/>
        <v>0</v>
      </c>
      <c r="AJ62" s="11"/>
      <c r="AL62" s="1"/>
      <c r="AM62" s="1"/>
      <c r="AAC62" s="1"/>
      <c r="AAD62" s="1"/>
      <c r="AAE62" s="1"/>
    </row>
    <row r="63" spans="26:707" x14ac:dyDescent="0.25">
      <c r="Z63" s="1"/>
      <c r="AA63" s="56">
        <f>IF('Algemene risicobeoordeling'!B68="","",1)</f>
        <v>1</v>
      </c>
      <c r="AB63" s="57"/>
      <c r="AC63" s="60" t="str">
        <f>IF('Algemene risicobeoordeling'!G68="relevant","relevant",IF('Algemene risicobeoordeling'!G68="niet relevant","niet relevant",""))</f>
        <v/>
      </c>
      <c r="AD63" s="64" t="str">
        <f t="shared" si="9"/>
        <v/>
      </c>
      <c r="AE63" s="39" t="str">
        <f>IF('Algemene risicobeoordeling'!H68="","",1)</f>
        <v/>
      </c>
      <c r="AF63" s="65" t="str">
        <f>IF('Algemene risicobeoordeling'!M68="relevant","relevant",IF('Algemene risicobeoordeling'!M68="niet relevant","niet relevant",""))</f>
        <v/>
      </c>
      <c r="AG63" s="64" t="str">
        <f t="shared" si="10"/>
        <v/>
      </c>
      <c r="AH63" s="64">
        <f t="shared" si="11"/>
        <v>0</v>
      </c>
      <c r="AI63" s="11"/>
      <c r="AL63" s="1"/>
      <c r="AM63" s="1"/>
      <c r="AAC63" s="1"/>
      <c r="AAD63" s="1"/>
      <c r="AAE63" s="1"/>
    </row>
    <row r="64" spans="26:707" x14ac:dyDescent="0.25">
      <c r="Z64" s="1"/>
      <c r="AA64" s="56">
        <f>IF('Algemene risicobeoordeling'!B69="","",1)</f>
        <v>1</v>
      </c>
      <c r="AB64" s="57"/>
      <c r="AC64" s="60" t="str">
        <f>IF('Algemene risicobeoordeling'!G69="relevant","relevant",IF('Algemene risicobeoordeling'!G69="niet relevant","niet relevant",""))</f>
        <v/>
      </c>
      <c r="AD64" s="64" t="str">
        <f t="shared" si="9"/>
        <v/>
      </c>
      <c r="AE64" s="39" t="str">
        <f>IF('Algemene risicobeoordeling'!H69="","",1)</f>
        <v/>
      </c>
      <c r="AF64" s="65" t="str">
        <f>IF('Algemene risicobeoordeling'!M69="relevant","relevant",IF('Algemene risicobeoordeling'!M69="niet relevant","niet relevant",""))</f>
        <v/>
      </c>
      <c r="AG64" s="64" t="str">
        <f t="shared" si="10"/>
        <v/>
      </c>
      <c r="AH64" s="64">
        <f t="shared" si="11"/>
        <v>0</v>
      </c>
      <c r="AI64" s="11"/>
      <c r="AL64" s="1"/>
      <c r="AM64" s="1"/>
      <c r="AAC64" s="1"/>
      <c r="AAD64" s="1"/>
      <c r="AAE64" s="1"/>
    </row>
    <row r="65" spans="26:707" x14ac:dyDescent="0.25">
      <c r="Z65" s="1"/>
      <c r="AA65" s="56" t="str">
        <f>IF('Algemene risicobeoordeling'!B70="","",1)</f>
        <v/>
      </c>
      <c r="AB65" s="57"/>
      <c r="AC65" s="60" t="str">
        <f>IF('Algemene risicobeoordeling'!G70="relevant","relevant",IF('Algemene risicobeoordeling'!G70="niet relevant","niet relevant",""))</f>
        <v/>
      </c>
      <c r="AD65" s="64" t="str">
        <f t="shared" si="9"/>
        <v/>
      </c>
      <c r="AE65" s="39" t="str">
        <f>IF('Algemene risicobeoordeling'!H70="","",1)</f>
        <v/>
      </c>
      <c r="AF65" s="65" t="str">
        <f>IF('Algemene risicobeoordeling'!M70="relevant","relevant",IF('Algemene risicobeoordeling'!M70="niet relevant","niet relevant",""))</f>
        <v/>
      </c>
      <c r="AG65" s="64" t="str">
        <f t="shared" si="10"/>
        <v/>
      </c>
      <c r="AH65" s="64">
        <f t="shared" ref="AH65" si="12">(IF(AA65="",IF(AC65&gt;"",1,0),0))+(IF(AE65="",IF(AF65&gt;"",1,0),0))</f>
        <v>0</v>
      </c>
      <c r="AI65" s="11"/>
      <c r="AL65" s="1"/>
      <c r="AM65" s="1"/>
      <c r="AAC65" s="1"/>
      <c r="AAD65" s="1"/>
      <c r="AAE65" s="1"/>
    </row>
    <row r="66" spans="26:707" x14ac:dyDescent="0.25">
      <c r="Z66" s="1"/>
      <c r="AA66" s="56" t="s">
        <v>134</v>
      </c>
      <c r="AB66" s="57"/>
      <c r="AC66" s="60" t="s">
        <v>134</v>
      </c>
      <c r="AD66" s="64" t="s">
        <v>134</v>
      </c>
      <c r="AE66" s="39" t="s">
        <v>134</v>
      </c>
      <c r="AF66" s="65" t="s">
        <v>134</v>
      </c>
      <c r="AG66" s="64" t="s">
        <v>134</v>
      </c>
      <c r="AH66" s="64" t="s">
        <v>134</v>
      </c>
      <c r="AI66" s="11"/>
      <c r="AL66" s="1"/>
      <c r="AM66" s="1"/>
      <c r="AAC66" s="1"/>
      <c r="AAD66" s="1"/>
      <c r="AAE66" s="1"/>
    </row>
    <row r="67" spans="26:707" x14ac:dyDescent="0.25">
      <c r="Z67" s="1"/>
      <c r="AA67" s="56" t="s">
        <v>134</v>
      </c>
      <c r="AB67" s="57"/>
      <c r="AC67" s="60" t="s">
        <v>134</v>
      </c>
      <c r="AD67" s="64" t="s">
        <v>134</v>
      </c>
      <c r="AE67" s="39" t="s">
        <v>134</v>
      </c>
      <c r="AF67" s="65" t="s">
        <v>134</v>
      </c>
      <c r="AG67" s="64" t="s">
        <v>134</v>
      </c>
      <c r="AH67" s="64" t="s">
        <v>134</v>
      </c>
      <c r="AI67" s="11"/>
      <c r="AL67" s="1"/>
      <c r="AM67" s="1"/>
      <c r="AAC67" s="1"/>
      <c r="AAD67" s="1"/>
      <c r="AAE67" s="1"/>
    </row>
    <row r="68" spans="26:707" x14ac:dyDescent="0.25">
      <c r="Z68" s="1"/>
      <c r="AA68" s="56" t="s">
        <v>134</v>
      </c>
      <c r="AB68" s="57"/>
      <c r="AC68" s="60" t="s">
        <v>134</v>
      </c>
      <c r="AD68" s="64" t="s">
        <v>134</v>
      </c>
      <c r="AE68" s="39" t="s">
        <v>134</v>
      </c>
      <c r="AF68" s="65" t="s">
        <v>134</v>
      </c>
      <c r="AG68" s="64" t="s">
        <v>134</v>
      </c>
      <c r="AH68" s="64" t="s">
        <v>134</v>
      </c>
      <c r="AI68" s="11"/>
      <c r="AL68" s="1"/>
      <c r="AM68" s="1"/>
      <c r="AAC68" s="1"/>
      <c r="AAD68" s="1"/>
      <c r="AAE68" s="1"/>
    </row>
    <row r="69" spans="26:707" x14ac:dyDescent="0.25">
      <c r="Z69" s="1"/>
      <c r="AA69" s="130" t="s">
        <v>35</v>
      </c>
      <c r="AB69" s="131"/>
      <c r="AC69" s="69"/>
      <c r="AD69" s="69">
        <f>COUNT(AD55:AD68)</f>
        <v>0</v>
      </c>
      <c r="AE69" s="66" t="s">
        <v>36</v>
      </c>
      <c r="AF69" s="69"/>
      <c r="AG69" s="66">
        <f>COUNT(AG55:AG68)</f>
        <v>0</v>
      </c>
      <c r="AH69" s="69"/>
      <c r="AI69" s="11"/>
      <c r="AL69" s="1"/>
      <c r="AM69" s="1"/>
      <c r="AAC69" s="1"/>
      <c r="AAD69" s="1"/>
      <c r="AAE69" s="1"/>
    </row>
    <row r="70" spans="26:707" x14ac:dyDescent="0.25">
      <c r="Z70" s="1"/>
      <c r="AA70" s="56" t="str">
        <f>IF('Algemene risicobeoordeling'!B72="","",1)</f>
        <v/>
      </c>
      <c r="AB70" s="57"/>
      <c r="AC70" s="60" t="str">
        <f>IF('Algemene risicobeoordeling'!G72="relevant","relevant",IF('Algemene risicobeoordeling'!G72="niet relevant","niet relevant",""))</f>
        <v/>
      </c>
      <c r="AD70" s="64" t="str">
        <f>IF(AA70=1,IF(AC70="relevant",1,IF(AC70="niet relevant",2,"")),"")</f>
        <v/>
      </c>
      <c r="AE70" s="39" t="str">
        <f>IF('Algemene risicobeoordeling'!H72="","",1)</f>
        <v/>
      </c>
      <c r="AF70" s="65" t="str">
        <f>IF('Algemene risicobeoordeling'!M72="relevant","relevant",IF('Algemene risicobeoordeling'!M72="niet relevant","niet relevant",""))</f>
        <v/>
      </c>
      <c r="AG70" s="64" t="str">
        <f>IF(AE70=1,IF(AF70="relevant",1,IF(AF70="niet relevant",2,"")),"")</f>
        <v/>
      </c>
      <c r="AH70" s="64">
        <f t="shared" ref="AH70:AH75" si="13">(IF(AA70="",IF(AC70&gt;"",1,0),0))+(IF(AE70="",IF(AF70&gt;"",1,0),0))</f>
        <v>0</v>
      </c>
      <c r="AI70" s="11"/>
      <c r="AL70" s="1"/>
      <c r="AM70" s="1"/>
      <c r="AAC70" s="1"/>
      <c r="AAD70" s="1"/>
      <c r="AAE70" s="1"/>
    </row>
    <row r="71" spans="26:707" x14ac:dyDescent="0.25">
      <c r="Z71" s="1"/>
      <c r="AA71" s="56" t="str">
        <f>IF('Algemene risicobeoordeling'!B73="","",1)</f>
        <v/>
      </c>
      <c r="AB71" s="57"/>
      <c r="AC71" s="60" t="str">
        <f>IF('Algemene risicobeoordeling'!G73="relevant","relevant",IF('Algemene risicobeoordeling'!G73="niet relevant","niet relevant",""))</f>
        <v/>
      </c>
      <c r="AD71" s="64" t="str">
        <f t="shared" ref="AD71:AD79" si="14">IF(AA71=1,IF(AC71="relevant",1,IF(AC71="niet relevant",2,"")),"")</f>
        <v/>
      </c>
      <c r="AE71" s="39" t="str">
        <f>IF('Algemene risicobeoordeling'!H73="","",1)</f>
        <v/>
      </c>
      <c r="AF71" s="65" t="str">
        <f>IF('Algemene risicobeoordeling'!M73="relevant","relevant",IF('Algemene risicobeoordeling'!M73="niet relevant","niet relevant",""))</f>
        <v/>
      </c>
      <c r="AG71" s="64" t="str">
        <f t="shared" ref="AG71:AG79" si="15">IF(AE71=1,IF(AF71="relevant",1,IF(AF71="niet relevant",2,"")),"")</f>
        <v/>
      </c>
      <c r="AH71" s="64">
        <f t="shared" si="13"/>
        <v>0</v>
      </c>
      <c r="AI71" s="11"/>
      <c r="AL71" s="1"/>
      <c r="AM71" s="1"/>
      <c r="AAC71" s="1"/>
      <c r="AAD71" s="1"/>
      <c r="AAE71" s="1"/>
    </row>
    <row r="72" spans="26:707" x14ac:dyDescent="0.25">
      <c r="Z72" s="1"/>
      <c r="AA72" s="56" t="str">
        <f>IF('Algemene risicobeoordeling'!B74="","",1)</f>
        <v/>
      </c>
      <c r="AB72" s="57"/>
      <c r="AC72" s="60" t="str">
        <f>IF('Algemene risicobeoordeling'!G74="relevant","relevant",IF('Algemene risicobeoordeling'!G74="niet relevant","niet relevant",""))</f>
        <v/>
      </c>
      <c r="AD72" s="64" t="str">
        <f t="shared" si="14"/>
        <v/>
      </c>
      <c r="AE72" s="39" t="str">
        <f>IF('Algemene risicobeoordeling'!H74="","",1)</f>
        <v/>
      </c>
      <c r="AF72" s="65" t="str">
        <f>IF('Algemene risicobeoordeling'!M74="relevant","relevant",IF('Algemene risicobeoordeling'!M74="niet relevant","niet relevant",""))</f>
        <v/>
      </c>
      <c r="AG72" s="64" t="str">
        <f t="shared" si="15"/>
        <v/>
      </c>
      <c r="AH72" s="64">
        <f t="shared" si="13"/>
        <v>0</v>
      </c>
      <c r="AI72" s="11"/>
      <c r="AL72" s="1"/>
      <c r="AM72" s="1"/>
      <c r="AAC72" s="1"/>
      <c r="AAD72" s="1"/>
      <c r="AAE72" s="1"/>
    </row>
    <row r="73" spans="26:707" x14ac:dyDescent="0.25">
      <c r="Z73" s="1"/>
      <c r="AA73" s="56" t="str">
        <f>IF('Algemene risicobeoordeling'!B75="","",1)</f>
        <v/>
      </c>
      <c r="AB73" s="57"/>
      <c r="AC73" s="60" t="str">
        <f>IF('Algemene risicobeoordeling'!G75="relevant","relevant",IF('Algemene risicobeoordeling'!G75="niet relevant","niet relevant",""))</f>
        <v/>
      </c>
      <c r="AD73" s="64" t="str">
        <f t="shared" si="14"/>
        <v/>
      </c>
      <c r="AE73" s="39" t="str">
        <f>IF('Algemene risicobeoordeling'!H75="","",1)</f>
        <v/>
      </c>
      <c r="AF73" s="65" t="str">
        <f>IF('Algemene risicobeoordeling'!M75="relevant","relevant",IF('Algemene risicobeoordeling'!M75="niet relevant","niet relevant",""))</f>
        <v/>
      </c>
      <c r="AG73" s="64" t="str">
        <f t="shared" si="15"/>
        <v/>
      </c>
      <c r="AH73" s="64">
        <f t="shared" si="13"/>
        <v>0</v>
      </c>
      <c r="AI73" s="11"/>
      <c r="AL73" s="1"/>
      <c r="AM73" s="1"/>
      <c r="AAC73" s="1"/>
      <c r="AAD73" s="1"/>
      <c r="AAE73" s="1"/>
    </row>
    <row r="74" spans="26:707" x14ac:dyDescent="0.25">
      <c r="Z74" s="1"/>
      <c r="AA74" s="56" t="str">
        <f>IF('Algemene risicobeoordeling'!B76="","",1)</f>
        <v/>
      </c>
      <c r="AB74" s="57"/>
      <c r="AC74" s="60" t="str">
        <f>IF('Algemene risicobeoordeling'!G76="relevant","relevant",IF('Algemene risicobeoordeling'!G76="niet relevant","niet relevant",""))</f>
        <v/>
      </c>
      <c r="AD74" s="64" t="str">
        <f t="shared" si="14"/>
        <v/>
      </c>
      <c r="AE74" s="39" t="str">
        <f>IF('Algemene risicobeoordeling'!H76="","",1)</f>
        <v/>
      </c>
      <c r="AF74" s="65" t="str">
        <f>IF('Algemene risicobeoordeling'!M76="relevant","relevant",IF('Algemene risicobeoordeling'!M76="niet relevant","niet relevant",""))</f>
        <v/>
      </c>
      <c r="AG74" s="64" t="str">
        <f t="shared" si="15"/>
        <v/>
      </c>
      <c r="AH74" s="64">
        <f t="shared" si="13"/>
        <v>0</v>
      </c>
      <c r="AI74" s="11"/>
      <c r="AL74" s="1"/>
      <c r="AM74" s="1"/>
      <c r="AAC74" s="1"/>
      <c r="AAD74" s="1"/>
      <c r="AAE74" s="1"/>
    </row>
    <row r="75" spans="26:707" x14ac:dyDescent="0.25">
      <c r="Z75" s="1"/>
      <c r="AA75" s="56" t="str">
        <f>IF('Algemene risicobeoordeling'!B77="","",1)</f>
        <v/>
      </c>
      <c r="AB75" s="57"/>
      <c r="AC75" s="60" t="str">
        <f>IF('Algemene risicobeoordeling'!G77="relevant","relevant",IF('Algemene risicobeoordeling'!G77="niet relevant","niet relevant",""))</f>
        <v/>
      </c>
      <c r="AD75" s="64" t="str">
        <f t="shared" si="14"/>
        <v/>
      </c>
      <c r="AE75" s="39" t="str">
        <f>IF('Algemene risicobeoordeling'!H77="","",1)</f>
        <v/>
      </c>
      <c r="AF75" s="65" t="str">
        <f>IF('Algemene risicobeoordeling'!M77="relevant","relevant",IF('Algemene risicobeoordeling'!M77="niet relevant","niet relevant",""))</f>
        <v/>
      </c>
      <c r="AG75" s="64" t="str">
        <f t="shared" si="15"/>
        <v/>
      </c>
      <c r="AH75" s="64">
        <f t="shared" si="13"/>
        <v>0</v>
      </c>
      <c r="AI75" s="11"/>
      <c r="AL75" s="1"/>
      <c r="AM75" s="1"/>
      <c r="AAC75" s="1"/>
      <c r="AAD75" s="1"/>
      <c r="AAE75" s="1"/>
    </row>
    <row r="76" spans="26:707" x14ac:dyDescent="0.25">
      <c r="Z76" s="1"/>
      <c r="AA76" s="56" t="str">
        <f>IF('Algemene risicobeoordeling'!B78="","",1)</f>
        <v/>
      </c>
      <c r="AB76" s="57"/>
      <c r="AC76" s="60" t="str">
        <f>IF('Algemene risicobeoordeling'!G78="relevant","relevant",IF('Algemene risicobeoordeling'!G78="niet relevant","niet relevant",""))</f>
        <v/>
      </c>
      <c r="AD76" s="64" t="str">
        <f t="shared" si="14"/>
        <v/>
      </c>
      <c r="AE76" s="39" t="str">
        <f>IF('Algemene risicobeoordeling'!H78="","",1)</f>
        <v/>
      </c>
      <c r="AF76" s="65" t="str">
        <f>IF('Algemene risicobeoordeling'!M78="relevant","relevant",IF('Algemene risicobeoordeling'!M78="niet relevant","niet relevant",""))</f>
        <v/>
      </c>
      <c r="AG76" s="64" t="str">
        <f t="shared" si="15"/>
        <v/>
      </c>
      <c r="AH76" s="64">
        <f t="shared" ref="AH76:AH79" si="16">(IF(AA76="",IF(AC76&gt;"",1,0),0))+(IF(AE76="",IF(AF76&gt;"",1,0),0))</f>
        <v>0</v>
      </c>
      <c r="AI76" s="11"/>
      <c r="AK76" s="1"/>
      <c r="AL76" s="1"/>
      <c r="AM76" s="1"/>
      <c r="AAC76" s="1"/>
      <c r="AAD76" s="1"/>
      <c r="AAE76" s="1"/>
    </row>
    <row r="77" spans="26:707" x14ac:dyDescent="0.25">
      <c r="Z77" s="1"/>
      <c r="AA77" s="56" t="str">
        <f>IF('Algemene risicobeoordeling'!B79="","",1)</f>
        <v/>
      </c>
      <c r="AB77" s="57"/>
      <c r="AC77" s="60" t="str">
        <f>IF('Algemene risicobeoordeling'!G79="relevant","relevant",IF('Algemene risicobeoordeling'!G79="niet relevant","niet relevant",""))</f>
        <v/>
      </c>
      <c r="AD77" s="64" t="str">
        <f t="shared" si="14"/>
        <v/>
      </c>
      <c r="AE77" s="39" t="str">
        <f>IF('Algemene risicobeoordeling'!H79="","",1)</f>
        <v/>
      </c>
      <c r="AF77" s="65" t="str">
        <f>IF('Algemene risicobeoordeling'!M79="relevant","relevant",IF('Algemene risicobeoordeling'!M79="niet relevant","niet relevant",""))</f>
        <v/>
      </c>
      <c r="AG77" s="64" t="str">
        <f t="shared" si="15"/>
        <v/>
      </c>
      <c r="AH77" s="64">
        <f t="shared" si="16"/>
        <v>0</v>
      </c>
      <c r="AL77" s="1"/>
      <c r="AM77" s="1"/>
      <c r="AAC77" s="1"/>
      <c r="AAD77" s="1"/>
      <c r="AAE77" s="1"/>
    </row>
    <row r="78" spans="26:707" x14ac:dyDescent="0.25">
      <c r="Z78" s="1"/>
      <c r="AA78" s="56" t="str">
        <f>IF('Algemene risicobeoordeling'!B80="","",1)</f>
        <v/>
      </c>
      <c r="AB78" s="57"/>
      <c r="AC78" s="60" t="str">
        <f>IF('Algemene risicobeoordeling'!G80="relevant","relevant",IF('Algemene risicobeoordeling'!G80="niet relevant","niet relevant",""))</f>
        <v/>
      </c>
      <c r="AD78" s="64" t="str">
        <f t="shared" si="14"/>
        <v/>
      </c>
      <c r="AE78" s="39" t="str">
        <f>IF('Algemene risicobeoordeling'!H80="","",1)</f>
        <v/>
      </c>
      <c r="AF78" s="65" t="str">
        <f>IF('Algemene risicobeoordeling'!M80="relevant","relevant",IF('Algemene risicobeoordeling'!M80="niet relevant","niet relevant",""))</f>
        <v/>
      </c>
      <c r="AG78" s="64" t="str">
        <f t="shared" si="15"/>
        <v/>
      </c>
      <c r="AH78" s="64">
        <f t="shared" si="16"/>
        <v>0</v>
      </c>
      <c r="AL78" s="1"/>
      <c r="AM78" s="1"/>
      <c r="AAC78" s="1"/>
      <c r="AAD78" s="1"/>
      <c r="AAE78" s="1"/>
    </row>
    <row r="79" spans="26:707" x14ac:dyDescent="0.25">
      <c r="Z79" s="1"/>
      <c r="AA79" s="58" t="str">
        <f>IF('Algemene risicobeoordeling'!B81="","",1)</f>
        <v/>
      </c>
      <c r="AB79" s="59"/>
      <c r="AC79" s="61" t="str">
        <f>IF('Algemene risicobeoordeling'!G81="relevant","relevant",IF('Algemene risicobeoordeling'!G81="niet relevant","niet relevant",""))</f>
        <v/>
      </c>
      <c r="AD79" s="64" t="str">
        <f t="shared" si="14"/>
        <v/>
      </c>
      <c r="AE79" s="39" t="str">
        <f>IF('Algemene risicobeoordeling'!H81="","",1)</f>
        <v/>
      </c>
      <c r="AF79" s="65" t="str">
        <f>IF('Algemene risicobeoordeling'!M81="relevant","relevant",IF('Algemene risicobeoordeling'!M81="niet relevant","niet relevant",""))</f>
        <v/>
      </c>
      <c r="AG79" s="64" t="str">
        <f t="shared" si="15"/>
        <v/>
      </c>
      <c r="AH79" s="64">
        <f t="shared" si="16"/>
        <v>0</v>
      </c>
      <c r="AI79" s="43"/>
      <c r="AJ79" s="43"/>
      <c r="AL79" s="1"/>
      <c r="AM79" s="1"/>
      <c r="AAC79" s="1"/>
      <c r="AAD79" s="1"/>
      <c r="AAE79" s="1"/>
    </row>
    <row r="80" spans="26:707" x14ac:dyDescent="0.25">
      <c r="Z80" s="11"/>
      <c r="AA80" s="128">
        <f>COUNT(AA55:AA68,AA70:AA79)</f>
        <v>9</v>
      </c>
      <c r="AB80" s="129"/>
      <c r="AC80" s="66">
        <f>COUNTIF(AC55:AC68,"relevant")+COUNTIF(AC70:AC79,"niet relevant")</f>
        <v>0</v>
      </c>
      <c r="AD80" s="47">
        <f>COUNT(AD70:AD79)</f>
        <v>0</v>
      </c>
      <c r="AE80" s="46">
        <f>COUNT(AE55:AE68,AE70:AE79)</f>
        <v>6</v>
      </c>
      <c r="AF80" s="66">
        <f>COUNTIF(AF55:AF68,"relevant")+COUNTIF(AF70:AF79,"niet relevant")</f>
        <v>0</v>
      </c>
      <c r="AG80" s="47">
        <f>COUNT(AG70:AG79)</f>
        <v>0</v>
      </c>
      <c r="AH80" s="47">
        <f>SUM(AH55:AH68,AH70:AH79)</f>
        <v>0</v>
      </c>
      <c r="AI80" s="18"/>
      <c r="AJ80" s="18"/>
      <c r="AK80" s="1"/>
      <c r="AL80" s="1"/>
      <c r="AM80" s="1"/>
      <c r="AAC80" s="1"/>
      <c r="AAD80" s="1"/>
      <c r="AAE80" s="1"/>
    </row>
    <row r="81" spans="26:707" x14ac:dyDescent="0.25">
      <c r="Z81" s="1"/>
      <c r="AA81" s="1"/>
      <c r="AB81" s="1"/>
      <c r="AC81" s="1"/>
      <c r="AD81" s="1"/>
      <c r="AE81" s="1"/>
      <c r="AF81" s="1"/>
      <c r="AG81" s="1"/>
      <c r="AH81" s="1"/>
      <c r="AI81" s="1"/>
      <c r="AJ81" s="1"/>
      <c r="AK81" s="1"/>
      <c r="AL81" s="1"/>
      <c r="AM81" s="1"/>
      <c r="AAC81" s="1"/>
      <c r="AAD81" s="1"/>
      <c r="AAE81" s="1"/>
    </row>
    <row r="82" spans="26:707" x14ac:dyDescent="0.25">
      <c r="Z82" s="1"/>
      <c r="AA82" s="1"/>
      <c r="AB82" s="1"/>
      <c r="AC82" s="1"/>
      <c r="AD82" s="1"/>
      <c r="AE82" s="1"/>
      <c r="AF82" s="1"/>
      <c r="AG82" s="1"/>
      <c r="AH82" s="1"/>
      <c r="AI82" s="1"/>
      <c r="AJ82" s="1"/>
      <c r="AK82" s="1"/>
      <c r="AL82" s="1"/>
      <c r="AM82" s="1"/>
      <c r="AAC82" s="1"/>
      <c r="AAD82" s="1"/>
      <c r="AAE82" s="1"/>
    </row>
    <row r="83" spans="26:707" x14ac:dyDescent="0.25">
      <c r="Z83" s="1"/>
      <c r="AA83" s="4" t="s">
        <v>37</v>
      </c>
      <c r="AB83" s="4" t="s">
        <v>26</v>
      </c>
      <c r="AC83" s="4" t="s">
        <v>27</v>
      </c>
      <c r="AD83" s="4" t="s">
        <v>28</v>
      </c>
      <c r="AE83" s="4" t="s">
        <v>38</v>
      </c>
      <c r="AF83" s="4" t="s">
        <v>39</v>
      </c>
      <c r="AG83" s="26"/>
      <c r="AH83" s="4" t="s">
        <v>40</v>
      </c>
      <c r="AI83" s="4" t="s">
        <v>41</v>
      </c>
      <c r="AJ83" s="1"/>
      <c r="AK83" s="1"/>
      <c r="AL83" s="1"/>
      <c r="AM83" s="1"/>
      <c r="AAC83" s="1"/>
      <c r="AAD83" s="1"/>
      <c r="AAE83" s="1"/>
    </row>
    <row r="84" spans="26:707" x14ac:dyDescent="0.25">
      <c r="Z84" s="1"/>
      <c r="AA84" s="7">
        <f>IF('Algemene risicobeoordeling'!B86="",0,1)</f>
        <v>0</v>
      </c>
      <c r="AB84" s="7">
        <f>IF(AA84=1,IF('Algemene risicobeoordeling'!G86="laag risico",1,0),0)</f>
        <v>0</v>
      </c>
      <c r="AC84" s="7">
        <f>IF(AA84=1,IF('Algemene risicobeoordeling'!G86="standaard risico",1,0),0)</f>
        <v>0</v>
      </c>
      <c r="AD84" s="7">
        <f>IF(AA84=1,IF('Algemene risicobeoordeling'!G86="hoog risico",1,0),0)</f>
        <v>0</v>
      </c>
      <c r="AE84" s="7">
        <f>IF(AA84=1,IF('Algemene risicobeoordeling'!G86="",1,0),0)</f>
        <v>0</v>
      </c>
      <c r="AF84" s="12" t="str">
        <f>IF(AA84=1,IF('Algemene risicobeoordeling'!J86="","nee","ja"),"")</f>
        <v/>
      </c>
      <c r="AG84" s="8"/>
      <c r="AH84" s="7">
        <f>COUNTIF(AF84:AF103,"ja")</f>
        <v>0</v>
      </c>
      <c r="AI84" s="7">
        <f>COUNTIF(AF84:AF103,"nee")</f>
        <v>0</v>
      </c>
      <c r="AJ84" s="1"/>
      <c r="AK84" s="1"/>
      <c r="AL84" s="1"/>
      <c r="AM84" s="1"/>
      <c r="AAC84" s="1"/>
      <c r="AAD84" s="1"/>
      <c r="AAE84" s="1"/>
    </row>
    <row r="85" spans="26:707" x14ac:dyDescent="0.25">
      <c r="Z85" s="1"/>
      <c r="AA85" s="8">
        <f>IF('Algemene risicobeoordeling'!B87="",0,1)</f>
        <v>0</v>
      </c>
      <c r="AB85" s="8">
        <f>IF(AA85=1,IF('Algemene risicobeoordeling'!G87="laag risico",1,0),0)</f>
        <v>0</v>
      </c>
      <c r="AC85" s="8">
        <f>IF(AA85=1,IF('Algemene risicobeoordeling'!G87="standaard risico",1,0),0)</f>
        <v>0</v>
      </c>
      <c r="AD85" s="8">
        <f>IF(AA85=1,IF('Algemene risicobeoordeling'!G87="hoog risico",1,0),0)</f>
        <v>0</v>
      </c>
      <c r="AE85" s="8">
        <f>IF(AA85=1,IF('Algemene risicobeoordeling'!G87="",1,0),0)</f>
        <v>0</v>
      </c>
      <c r="AF85" s="12" t="str">
        <f>IF(AA85=1,IF('Algemene risicobeoordeling'!J87="","nee","ja"),"")</f>
        <v/>
      </c>
      <c r="AG85" s="10"/>
      <c r="AH85" s="19"/>
      <c r="AI85" s="19"/>
      <c r="AJ85" s="1"/>
      <c r="AK85" s="1"/>
      <c r="AL85" s="1"/>
      <c r="AM85" s="1"/>
      <c r="AAC85" s="1"/>
      <c r="AAD85" s="1"/>
      <c r="AAE85" s="1"/>
    </row>
    <row r="86" spans="26:707" x14ac:dyDescent="0.25">
      <c r="Z86" s="1"/>
      <c r="AA86" s="8">
        <f>IF('Algemene risicobeoordeling'!B88="",0,1)</f>
        <v>0</v>
      </c>
      <c r="AB86" s="8">
        <f>IF(AA86=1,IF('Algemene risicobeoordeling'!G88="laag risico",1,0),0)</f>
        <v>0</v>
      </c>
      <c r="AC86" s="8">
        <f>IF(AA86=1,IF('Algemene risicobeoordeling'!G88="standaard risico",1,0),0)</f>
        <v>0</v>
      </c>
      <c r="AD86" s="8">
        <f>IF(AA86=1,IF('Algemene risicobeoordeling'!G88="hoog risico",1,0),0)</f>
        <v>0</v>
      </c>
      <c r="AE86" s="8">
        <f>IF(AA86=1,IF('Algemene risicobeoordeling'!G88="",1,0),0)</f>
        <v>0</v>
      </c>
      <c r="AF86" s="12" t="str">
        <f>IF(AA86=1,IF('Algemene risicobeoordeling'!J88="","nee","ja"),"")</f>
        <v/>
      </c>
      <c r="AG86" s="10"/>
      <c r="AH86" s="11" t="s">
        <v>32</v>
      </c>
      <c r="AI86" s="42">
        <f>AB104</f>
        <v>0</v>
      </c>
      <c r="AJ86" s="1"/>
      <c r="AK86" s="1"/>
      <c r="AL86" s="1"/>
      <c r="AM86" s="1"/>
      <c r="AAC86" s="1"/>
      <c r="AAD86" s="1"/>
      <c r="AAE86" s="1"/>
    </row>
    <row r="87" spans="26:707" x14ac:dyDescent="0.25">
      <c r="Z87" s="1"/>
      <c r="AA87" s="8">
        <f>IF('Algemene risicobeoordeling'!B89="",0,1)</f>
        <v>0</v>
      </c>
      <c r="AB87" s="8">
        <f>IF(AA87=1,IF('Algemene risicobeoordeling'!G89="laag risico",1,0),0)</f>
        <v>0</v>
      </c>
      <c r="AC87" s="8">
        <f>IF(AA87=1,IF('Algemene risicobeoordeling'!G89="standaard risico",1,0),0)</f>
        <v>0</v>
      </c>
      <c r="AD87" s="8">
        <f>IF(AA87=1,IF('Algemene risicobeoordeling'!G89="hoog risico",1,0),0)</f>
        <v>0</v>
      </c>
      <c r="AE87" s="8">
        <f>IF(AA87=1,IF('Algemene risicobeoordeling'!G89="",1,0),0)</f>
        <v>0</v>
      </c>
      <c r="AF87" s="12" t="str">
        <f>IF(AA87=1,IF('Algemene risicobeoordeling'!J89="","nee","ja"),"")</f>
        <v/>
      </c>
      <c r="AG87" s="10"/>
      <c r="AH87" s="11" t="s">
        <v>31</v>
      </c>
      <c r="AI87" s="42">
        <f>AC104</f>
        <v>0</v>
      </c>
      <c r="AJ87" s="1"/>
      <c r="AK87" s="1"/>
      <c r="AL87" s="1"/>
      <c r="AM87" s="1"/>
      <c r="AAC87" s="1"/>
      <c r="AAD87" s="1"/>
      <c r="AAE87" s="1"/>
    </row>
    <row r="88" spans="26:707" x14ac:dyDescent="0.25">
      <c r="Z88" s="1"/>
      <c r="AA88" s="8">
        <f>IF('Algemene risicobeoordeling'!B90="",0,1)</f>
        <v>0</v>
      </c>
      <c r="AB88" s="8">
        <f>IF(AA88=1,IF('Algemene risicobeoordeling'!G90="laag risico",1,0),0)</f>
        <v>0</v>
      </c>
      <c r="AC88" s="8">
        <f>IF(AA88=1,IF('Algemene risicobeoordeling'!G90="standaard risico",1,0),0)</f>
        <v>0</v>
      </c>
      <c r="AD88" s="8">
        <f>IF(AA88=1,IF('Algemene risicobeoordeling'!G90="hoog risico",1,0),0)</f>
        <v>0</v>
      </c>
      <c r="AE88" s="8">
        <f>IF(AA88=1,IF('Algemene risicobeoordeling'!G90="",1,0),0)</f>
        <v>0</v>
      </c>
      <c r="AF88" s="12" t="str">
        <f>IF(AA88=1,IF('Algemene risicobeoordeling'!J90="","nee","ja"),"")</f>
        <v/>
      </c>
      <c r="AG88" s="10"/>
      <c r="AH88" s="11" t="s">
        <v>33</v>
      </c>
      <c r="AI88" s="42">
        <f>AD104</f>
        <v>0</v>
      </c>
      <c r="AJ88" s="1"/>
      <c r="AK88" s="1"/>
      <c r="AL88" s="1"/>
      <c r="AM88" s="1"/>
      <c r="AAC88" s="1"/>
      <c r="AAD88" s="1"/>
      <c r="AAE88" s="1"/>
    </row>
    <row r="89" spans="26:707" x14ac:dyDescent="0.25">
      <c r="Z89" s="1"/>
      <c r="AA89" s="8">
        <f>IF('Algemene risicobeoordeling'!B91="",0,1)</f>
        <v>0</v>
      </c>
      <c r="AB89" s="8">
        <f>IF(AA89=1,IF('Algemene risicobeoordeling'!G91="laag risico",1,0),0)</f>
        <v>0</v>
      </c>
      <c r="AC89" s="8">
        <f>IF(AA89=1,IF('Algemene risicobeoordeling'!G91="standaard risico",1,0),0)</f>
        <v>0</v>
      </c>
      <c r="AD89" s="8">
        <f>IF(AA89=1,IF('Algemene risicobeoordeling'!G91="hoog risico",1,0),0)</f>
        <v>0</v>
      </c>
      <c r="AE89" s="8">
        <f>IF(AA89=1,IF('Algemene risicobeoordeling'!G91="",1,0),0)</f>
        <v>0</v>
      </c>
      <c r="AF89" s="12" t="str">
        <f>IF(AA89=1,IF('Algemene risicobeoordeling'!J91="","nee","ja"),"")</f>
        <v/>
      </c>
      <c r="AG89" s="10"/>
      <c r="AH89" s="11" t="s">
        <v>38</v>
      </c>
      <c r="AI89" s="42">
        <f>AE104</f>
        <v>0</v>
      </c>
      <c r="AJ89" s="1"/>
      <c r="AK89" s="1"/>
      <c r="AL89" s="1"/>
      <c r="AM89" s="1"/>
      <c r="AAC89" s="1"/>
      <c r="AAD89" s="1"/>
      <c r="AAE89" s="1"/>
    </row>
    <row r="90" spans="26:707" x14ac:dyDescent="0.25">
      <c r="Z90" s="1"/>
      <c r="AA90" s="8">
        <f>IF('Algemene risicobeoordeling'!B92="",0,1)</f>
        <v>0</v>
      </c>
      <c r="AB90" s="8">
        <f>IF(AA90=1,IF('Algemene risicobeoordeling'!G92="laag risico",1,0),0)</f>
        <v>0</v>
      </c>
      <c r="AC90" s="8">
        <f>IF(AA90=1,IF('Algemene risicobeoordeling'!G92="standaard risico",1,0),0)</f>
        <v>0</v>
      </c>
      <c r="AD90" s="8">
        <f>IF(AA90=1,IF('Algemene risicobeoordeling'!G92="hoog risico",1,0),0)</f>
        <v>0</v>
      </c>
      <c r="AE90" s="8">
        <f>IF(AA90=1,IF('Algemene risicobeoordeling'!G92="",1,0),0)</f>
        <v>0</v>
      </c>
      <c r="AF90" s="12" t="str">
        <f>IF(AA90=1,IF('Algemene risicobeoordeling'!J92="","nee","ja"),"")</f>
        <v/>
      </c>
      <c r="AG90" s="10"/>
      <c r="AH90" s="11"/>
      <c r="AI90" s="11"/>
      <c r="AJ90" s="1"/>
      <c r="AK90" s="1"/>
      <c r="AL90" s="1"/>
      <c r="AM90" s="1"/>
      <c r="AAC90" s="1"/>
      <c r="AAD90" s="1"/>
      <c r="AAE90" s="1"/>
    </row>
    <row r="91" spans="26:707" x14ac:dyDescent="0.25">
      <c r="Z91" s="1"/>
      <c r="AA91" s="8">
        <f>IF('Algemene risicobeoordeling'!B93="",0,1)</f>
        <v>0</v>
      </c>
      <c r="AB91" s="8">
        <f>IF(AA91=1,IF('Algemene risicobeoordeling'!G93="laag risico",1,0),0)</f>
        <v>0</v>
      </c>
      <c r="AC91" s="8">
        <f>IF(AA91=1,IF('Algemene risicobeoordeling'!G93="standaard risico",1,0),0)</f>
        <v>0</v>
      </c>
      <c r="AD91" s="8">
        <f>IF(AA91=1,IF('Algemene risicobeoordeling'!G93="hoog risico",1,0),0)</f>
        <v>0</v>
      </c>
      <c r="AE91" s="8">
        <f>IF(AA91=1,IF('Algemene risicobeoordeling'!G93="",1,0),0)</f>
        <v>0</v>
      </c>
      <c r="AF91" s="12" t="str">
        <f>IF(AA91=1,IF('Algemene risicobeoordeling'!J93="","nee","ja"),"")</f>
        <v/>
      </c>
      <c r="AG91" s="10"/>
      <c r="AH91" s="11"/>
      <c r="AI91" s="11"/>
      <c r="AJ91" s="1"/>
      <c r="AK91" s="1"/>
      <c r="AL91" s="1"/>
      <c r="AM91" s="1"/>
      <c r="AAC91" s="1"/>
      <c r="AAD91" s="1"/>
      <c r="AAE91" s="1"/>
    </row>
    <row r="92" spans="26:707" x14ac:dyDescent="0.25">
      <c r="Z92" s="1"/>
      <c r="AA92" s="8">
        <f>IF('Algemene risicobeoordeling'!B94="",0,1)</f>
        <v>0</v>
      </c>
      <c r="AB92" s="8">
        <f>IF(AA92=1,IF('Algemene risicobeoordeling'!G94="laag risico",1,0),0)</f>
        <v>0</v>
      </c>
      <c r="AC92" s="8">
        <f>IF(AA92=1,IF('Algemene risicobeoordeling'!G94="standaard risico",1,0),0)</f>
        <v>0</v>
      </c>
      <c r="AD92" s="8">
        <f>IF(AA92=1,IF('Algemene risicobeoordeling'!G94="hoog risico",1,0),0)</f>
        <v>0</v>
      </c>
      <c r="AE92" s="8">
        <f>IF(AA92=1,IF('Algemene risicobeoordeling'!G94="",1,0),0)</f>
        <v>0</v>
      </c>
      <c r="AF92" s="12" t="str">
        <f>IF(AA92=1,IF('Algemene risicobeoordeling'!J94="","nee","ja"),"")</f>
        <v/>
      </c>
      <c r="AG92" s="10"/>
      <c r="AH92" s="11"/>
      <c r="AI92" s="11"/>
      <c r="AJ92" s="1"/>
      <c r="AK92" s="1"/>
      <c r="AL92" s="1"/>
      <c r="AM92" s="1"/>
      <c r="AAC92" s="1"/>
      <c r="AAD92" s="1"/>
      <c r="AAE92" s="1"/>
    </row>
    <row r="93" spans="26:707" x14ac:dyDescent="0.25">
      <c r="Z93" s="1"/>
      <c r="AA93" s="8">
        <f>IF('Algemene risicobeoordeling'!B95="",0,1)</f>
        <v>0</v>
      </c>
      <c r="AB93" s="8">
        <f>IF(AA93=1,IF('Algemene risicobeoordeling'!G95="laag risico",1,0),0)</f>
        <v>0</v>
      </c>
      <c r="AC93" s="8">
        <f>IF(AA93=1,IF('Algemene risicobeoordeling'!G95="standaard risico",1,0),0)</f>
        <v>0</v>
      </c>
      <c r="AD93" s="8">
        <f>IF(AA93=1,IF('Algemene risicobeoordeling'!G95="hoog risico",1,0),0)</f>
        <v>0</v>
      </c>
      <c r="AE93" s="8">
        <f>IF(AA93=1,IF('Algemene risicobeoordeling'!G95="",1,0),0)</f>
        <v>0</v>
      </c>
      <c r="AF93" s="12" t="str">
        <f>IF(AA93=1,IF('Algemene risicobeoordeling'!J95="","nee","ja"),"")</f>
        <v/>
      </c>
      <c r="AG93" s="10"/>
      <c r="AH93" s="11"/>
      <c r="AI93" s="11"/>
      <c r="AJ93" s="1"/>
      <c r="AK93" s="1"/>
      <c r="AL93" s="1"/>
      <c r="AM93" s="1"/>
      <c r="AAC93" s="1"/>
      <c r="AAD93" s="1"/>
      <c r="AAE93" s="1"/>
    </row>
    <row r="94" spans="26:707" x14ac:dyDescent="0.25">
      <c r="Z94" s="1"/>
      <c r="AA94" s="8">
        <f>IF('Algemene risicobeoordeling'!B96="",0,1)</f>
        <v>0</v>
      </c>
      <c r="AB94" s="8">
        <f>IF(AA94=1,IF('Algemene risicobeoordeling'!G96="laag risico",1,0),0)</f>
        <v>0</v>
      </c>
      <c r="AC94" s="8">
        <f>IF(AA94=1,IF('Algemene risicobeoordeling'!G96="standaard risico",1,0),0)</f>
        <v>0</v>
      </c>
      <c r="AD94" s="8">
        <f>IF(AA94=1,IF('Algemene risicobeoordeling'!G96="hoog risico",1,0),0)</f>
        <v>0</v>
      </c>
      <c r="AE94" s="8">
        <f>IF(AA94=1,IF('Algemene risicobeoordeling'!G96="",1,0),0)</f>
        <v>0</v>
      </c>
      <c r="AF94" s="12" t="str">
        <f>IF(AA94=1,IF('Algemene risicobeoordeling'!J96="","nee","ja"),"")</f>
        <v/>
      </c>
      <c r="AG94" s="10"/>
      <c r="AH94" s="11"/>
      <c r="AI94" s="11"/>
      <c r="AJ94" s="1"/>
      <c r="AK94" s="1"/>
      <c r="AL94" s="1"/>
      <c r="AM94" s="1"/>
      <c r="AAC94" s="1"/>
      <c r="AAD94" s="1"/>
      <c r="AAE94" s="1"/>
    </row>
    <row r="95" spans="26:707" x14ac:dyDescent="0.25">
      <c r="Z95" s="1"/>
      <c r="AA95" s="8">
        <f>IF('Algemene risicobeoordeling'!B97="",0,1)</f>
        <v>0</v>
      </c>
      <c r="AB95" s="8">
        <f>IF(AA95=1,IF('Algemene risicobeoordeling'!G97="laag risico",1,0),0)</f>
        <v>0</v>
      </c>
      <c r="AC95" s="8">
        <f>IF(AA95=1,IF('Algemene risicobeoordeling'!G97="standaard risico",1,0),0)</f>
        <v>0</v>
      </c>
      <c r="AD95" s="8">
        <f>IF(AA95=1,IF('Algemene risicobeoordeling'!G97="hoog risico",1,0),0)</f>
        <v>0</v>
      </c>
      <c r="AE95" s="8">
        <f>IF(AA95=1,IF('Algemene risicobeoordeling'!G97="",1,0),0)</f>
        <v>0</v>
      </c>
      <c r="AF95" s="12" t="str">
        <f>IF(AA95=1,IF('Algemene risicobeoordeling'!J97="","nee","ja"),"")</f>
        <v/>
      </c>
      <c r="AG95" s="10"/>
      <c r="AH95" s="11"/>
      <c r="AI95" s="11"/>
      <c r="AJ95" s="1"/>
      <c r="AK95" s="1"/>
      <c r="AL95" s="1"/>
      <c r="AM95" s="1"/>
      <c r="AAC95" s="1"/>
      <c r="AAD95" s="1"/>
      <c r="AAE95" s="1"/>
    </row>
    <row r="96" spans="26:707" x14ac:dyDescent="0.25">
      <c r="Z96" s="1"/>
      <c r="AA96" s="8">
        <f>IF('Algemene risicobeoordeling'!B98="",0,1)</f>
        <v>0</v>
      </c>
      <c r="AB96" s="8">
        <f>IF(AA96=1,IF('Algemene risicobeoordeling'!G98="laag risico",1,0),0)</f>
        <v>0</v>
      </c>
      <c r="AC96" s="8">
        <f>IF(AA96=1,IF('Algemene risicobeoordeling'!G98="standaard risico",1,0),0)</f>
        <v>0</v>
      </c>
      <c r="AD96" s="8">
        <f>IF(AA96=1,IF('Algemene risicobeoordeling'!G98="hoog risico",1,0),0)</f>
        <v>0</v>
      </c>
      <c r="AE96" s="8">
        <f>IF(AA96=1,IF('Algemene risicobeoordeling'!G98="",1,0),0)</f>
        <v>0</v>
      </c>
      <c r="AF96" s="12" t="str">
        <f>IF(AA96=1,IF('Algemene risicobeoordeling'!J98="","nee","ja"),"")</f>
        <v/>
      </c>
      <c r="AG96" s="10"/>
      <c r="AH96" s="11"/>
      <c r="AI96" s="11"/>
      <c r="AJ96" s="1"/>
      <c r="AK96" s="1"/>
      <c r="AL96" s="1"/>
      <c r="AM96" s="1"/>
      <c r="AAC96" s="1"/>
      <c r="AAD96" s="1"/>
      <c r="AAE96" s="1"/>
    </row>
    <row r="97" spans="26:707" x14ac:dyDescent="0.25">
      <c r="Z97" s="1"/>
      <c r="AA97" s="8">
        <f>IF('Algemene risicobeoordeling'!B99="",0,1)</f>
        <v>0</v>
      </c>
      <c r="AB97" s="8">
        <f>IF(AA97=1,IF('Algemene risicobeoordeling'!G99="laag risico",1,0),0)</f>
        <v>0</v>
      </c>
      <c r="AC97" s="8">
        <f>IF(AA97=1,IF('Algemene risicobeoordeling'!G99="standaard risico",1,0),0)</f>
        <v>0</v>
      </c>
      <c r="AD97" s="8">
        <f>IF(AA97=1,IF('Algemene risicobeoordeling'!G99="hoog risico",1,0),0)</f>
        <v>0</v>
      </c>
      <c r="AE97" s="8">
        <f>IF(AA97=1,IF('Algemene risicobeoordeling'!G99="",1,0),0)</f>
        <v>0</v>
      </c>
      <c r="AF97" s="12" t="str">
        <f>IF(AA97=1,IF('Algemene risicobeoordeling'!J99="","nee","ja"),"")</f>
        <v/>
      </c>
      <c r="AG97" s="10"/>
      <c r="AH97" s="11"/>
      <c r="AI97" s="11"/>
      <c r="AJ97" s="1"/>
      <c r="AK97" s="1"/>
      <c r="AL97" s="1"/>
      <c r="AM97" s="1"/>
      <c r="AAC97" s="1"/>
      <c r="AAD97" s="1"/>
      <c r="AAE97" s="1"/>
    </row>
    <row r="98" spans="26:707" x14ac:dyDescent="0.25">
      <c r="Z98" s="1"/>
      <c r="AA98" s="8">
        <f>IF('Algemene risicobeoordeling'!B100="",0,1)</f>
        <v>0</v>
      </c>
      <c r="AB98" s="8">
        <f>IF(AA98=1,IF('Algemene risicobeoordeling'!G100="laag risico",1,0),0)</f>
        <v>0</v>
      </c>
      <c r="AC98" s="8">
        <f>IF(AA98=1,IF('Algemene risicobeoordeling'!G100="standaard risico",1,0),0)</f>
        <v>0</v>
      </c>
      <c r="AD98" s="8">
        <f>IF(AA98=1,IF('Algemene risicobeoordeling'!G100="hoog risico",1,0),0)</f>
        <v>0</v>
      </c>
      <c r="AE98" s="8">
        <f>IF(AA98=1,IF('Algemene risicobeoordeling'!G100="",1,0),0)</f>
        <v>0</v>
      </c>
      <c r="AF98" s="12" t="str">
        <f>IF(AA98=1,IF('Algemene risicobeoordeling'!J100="","nee","ja"),"")</f>
        <v/>
      </c>
      <c r="AG98" s="10"/>
      <c r="AH98" s="11"/>
      <c r="AI98" s="11"/>
      <c r="AJ98" s="1"/>
      <c r="AK98" s="1"/>
      <c r="AL98" s="1"/>
      <c r="AM98" s="1"/>
      <c r="AAC98" s="1"/>
      <c r="AAD98" s="1"/>
      <c r="AAE98" s="1"/>
    </row>
    <row r="99" spans="26:707" x14ac:dyDescent="0.25">
      <c r="Z99" s="1"/>
      <c r="AA99" s="8">
        <f>IF('Algemene risicobeoordeling'!B101="",0,1)</f>
        <v>0</v>
      </c>
      <c r="AB99" s="8">
        <f>IF(AA99=1,IF('Algemene risicobeoordeling'!G101="laag risico",1,0),0)</f>
        <v>0</v>
      </c>
      <c r="AC99" s="8">
        <f>IF(AA99=1,IF('Algemene risicobeoordeling'!G101="standaard risico",1,0),0)</f>
        <v>0</v>
      </c>
      <c r="AD99" s="8">
        <f>IF(AA99=1,IF('Algemene risicobeoordeling'!G101="hoog risico",1,0),0)</f>
        <v>0</v>
      </c>
      <c r="AE99" s="8">
        <f>IF(AA99=1,IF('Algemene risicobeoordeling'!G101="",1,0),0)</f>
        <v>0</v>
      </c>
      <c r="AF99" s="12" t="str">
        <f>IF(AA99=1,IF('Algemene risicobeoordeling'!J101="","nee","ja"),"")</f>
        <v/>
      </c>
      <c r="AG99" s="10"/>
      <c r="AH99" s="11"/>
      <c r="AI99" s="11"/>
      <c r="AJ99" s="1"/>
      <c r="AK99" s="1"/>
      <c r="AL99" s="1"/>
      <c r="AM99" s="1"/>
      <c r="AAC99" s="1"/>
      <c r="AAD99" s="1"/>
      <c r="AAE99" s="1"/>
    </row>
    <row r="100" spans="26:707" x14ac:dyDescent="0.25">
      <c r="Z100" s="1"/>
      <c r="AA100" s="8">
        <f>IF('Algemene risicobeoordeling'!B102="",0,1)</f>
        <v>0</v>
      </c>
      <c r="AB100" s="8">
        <f>IF(AA100=1,IF('Algemene risicobeoordeling'!G102="laag risico",1,0),0)</f>
        <v>0</v>
      </c>
      <c r="AC100" s="8">
        <f>IF(AA100=1,IF('Algemene risicobeoordeling'!G102="standaard risico",1,0),0)</f>
        <v>0</v>
      </c>
      <c r="AD100" s="8">
        <f>IF(AA100=1,IF('Algemene risicobeoordeling'!G102="hoog risico",1,0),0)</f>
        <v>0</v>
      </c>
      <c r="AE100" s="8">
        <f>IF(AA100=1,IF('Algemene risicobeoordeling'!G102="",1,0),0)</f>
        <v>0</v>
      </c>
      <c r="AF100" s="12" t="str">
        <f>IF(AA100=1,IF('Algemene risicobeoordeling'!J102="","nee","ja"),"")</f>
        <v/>
      </c>
      <c r="AG100" s="10"/>
      <c r="AH100" s="11"/>
      <c r="AI100" s="11"/>
      <c r="AJ100" s="1"/>
      <c r="AK100" s="1"/>
      <c r="AL100" s="1"/>
      <c r="AM100" s="1"/>
      <c r="AAC100" s="1"/>
      <c r="AAD100" s="1"/>
      <c r="AAE100" s="1"/>
    </row>
    <row r="101" spans="26:707" x14ac:dyDescent="0.25">
      <c r="Z101" s="1"/>
      <c r="AA101" s="8">
        <f>IF('Algemene risicobeoordeling'!B103="",0,1)</f>
        <v>0</v>
      </c>
      <c r="AB101" s="8">
        <f>IF(AA101=1,IF('Algemene risicobeoordeling'!G103="laag risico",1,0),0)</f>
        <v>0</v>
      </c>
      <c r="AC101" s="8">
        <f>IF(AA101=1,IF('Algemene risicobeoordeling'!G103="standaard risico",1,0),0)</f>
        <v>0</v>
      </c>
      <c r="AD101" s="8">
        <f>IF(AA101=1,IF('Algemene risicobeoordeling'!G103="hoog risico",1,0),0)</f>
        <v>0</v>
      </c>
      <c r="AE101" s="8">
        <f>IF(AA101=1,IF('Algemene risicobeoordeling'!G103="",1,0),0)</f>
        <v>0</v>
      </c>
      <c r="AF101" s="12" t="str">
        <f>IF(AA101=1,IF('Algemene risicobeoordeling'!J103="","nee","ja"),"")</f>
        <v/>
      </c>
      <c r="AG101" s="10"/>
      <c r="AH101" s="11"/>
      <c r="AI101" s="11"/>
      <c r="AJ101" s="1"/>
      <c r="AK101" s="1"/>
      <c r="AL101" s="1"/>
      <c r="AM101" s="1"/>
      <c r="AAC101" s="1"/>
      <c r="AAD101" s="1"/>
      <c r="AAE101" s="1"/>
    </row>
    <row r="102" spans="26:707" x14ac:dyDescent="0.25">
      <c r="Z102" s="1"/>
      <c r="AA102" s="8">
        <f>IF('Algemene risicobeoordeling'!B104="",0,1)</f>
        <v>0</v>
      </c>
      <c r="AB102" s="8">
        <f>IF(AA102=1,IF('Algemene risicobeoordeling'!G104="laag risico",1,0),0)</f>
        <v>0</v>
      </c>
      <c r="AC102" s="8">
        <f>IF(AA102=1,IF('Algemene risicobeoordeling'!G104="standaard risico",1,0),0)</f>
        <v>0</v>
      </c>
      <c r="AD102" s="8">
        <f>IF(AA102=1,IF('Algemene risicobeoordeling'!G104="hoog risico",1,0),0)</f>
        <v>0</v>
      </c>
      <c r="AE102" s="8">
        <f>IF(AA102=1,IF('Algemene risicobeoordeling'!G104="",1,0),0)</f>
        <v>0</v>
      </c>
      <c r="AF102" s="12" t="str">
        <f>IF(AA102=1,IF('Algemene risicobeoordeling'!J104="","nee","ja"),"")</f>
        <v/>
      </c>
      <c r="AG102" s="10"/>
      <c r="AH102" s="11"/>
      <c r="AI102" s="11"/>
      <c r="AJ102" s="1"/>
      <c r="AK102" s="1"/>
      <c r="AL102" s="1"/>
      <c r="AM102" s="1"/>
      <c r="AAC102" s="1"/>
      <c r="AAD102" s="1"/>
      <c r="AAE102" s="1"/>
    </row>
    <row r="103" spans="26:707" x14ac:dyDescent="0.25">
      <c r="Z103" s="1"/>
      <c r="AA103" s="9">
        <f>IF('Algemene risicobeoordeling'!B105="",0,1)</f>
        <v>0</v>
      </c>
      <c r="AB103" s="9">
        <f>IF(AA103=1,IF('Algemene risicobeoordeling'!G105="laag risico",1,0),0)</f>
        <v>0</v>
      </c>
      <c r="AC103" s="9">
        <f>IF(AA103=1,IF('Algemene risicobeoordeling'!G105="standaard risico",1,0),0)</f>
        <v>0</v>
      </c>
      <c r="AD103" s="9">
        <f>IF(AA103=1,IF('Algemene risicobeoordeling'!G105="hoog risico",1,0),0)</f>
        <v>0</v>
      </c>
      <c r="AE103" s="9">
        <f>IF(AA103=1,IF('Algemene risicobeoordeling'!G105="",1,0),0)</f>
        <v>0</v>
      </c>
      <c r="AF103" s="13" t="str">
        <f>IF(AA103=1,IF('Algemene risicobeoordeling'!J105="","nee","ja"),"")</f>
        <v/>
      </c>
      <c r="AG103" s="10"/>
      <c r="AH103" s="11"/>
      <c r="AI103" s="11"/>
      <c r="AJ103" s="1"/>
      <c r="AK103" s="1"/>
      <c r="AL103" s="1"/>
      <c r="AM103" s="1"/>
      <c r="AAC103" s="1"/>
      <c r="AAD103" s="1"/>
      <c r="AAE103" s="1"/>
    </row>
    <row r="104" spans="26:707" x14ac:dyDescent="0.25">
      <c r="Z104" s="1"/>
      <c r="AA104" s="50">
        <f t="shared" ref="AA104:AE104" si="17">SUM(AA84:AA103)</f>
        <v>0</v>
      </c>
      <c r="AB104" s="50">
        <f t="shared" si="17"/>
        <v>0</v>
      </c>
      <c r="AC104" s="50">
        <f t="shared" si="17"/>
        <v>0</v>
      </c>
      <c r="AD104" s="50">
        <f t="shared" si="17"/>
        <v>0</v>
      </c>
      <c r="AE104" s="50">
        <f t="shared" si="17"/>
        <v>0</v>
      </c>
      <c r="AF104" s="50">
        <f>COUNTIF(AF84:AF103,"&gt;""")</f>
        <v>0</v>
      </c>
      <c r="AG104" s="11"/>
      <c r="AH104" s="11"/>
      <c r="AI104" s="11"/>
      <c r="AJ104" s="1"/>
      <c r="AK104" s="1"/>
      <c r="AL104" s="1"/>
      <c r="AM104" s="1"/>
      <c r="AAC104" s="1"/>
      <c r="AAD104" s="1"/>
      <c r="AAE104" s="1"/>
    </row>
    <row r="105" spans="26:707" x14ac:dyDescent="0.25">
      <c r="Z105" s="1"/>
      <c r="AA105" s="1"/>
      <c r="AB105" s="1"/>
      <c r="AC105" s="1"/>
      <c r="AD105" s="1"/>
      <c r="AE105" s="1"/>
      <c r="AF105" s="1"/>
      <c r="AG105" s="1"/>
      <c r="AH105" s="1"/>
      <c r="AI105" s="1"/>
      <c r="AJ105" s="1"/>
      <c r="AK105" s="1"/>
      <c r="AL105" s="1"/>
      <c r="AM105" s="1"/>
      <c r="AAC105" s="1"/>
      <c r="AAD105" s="1"/>
      <c r="AAE105" s="1"/>
    </row>
    <row r="106" spans="26:707" ht="23.25" x14ac:dyDescent="0.25">
      <c r="Z106" s="1"/>
      <c r="AA106" s="55" t="s">
        <v>89</v>
      </c>
      <c r="AB106" s="1"/>
      <c r="AC106" s="1"/>
      <c r="AD106" s="1"/>
      <c r="AE106" s="1"/>
      <c r="AF106" s="1"/>
      <c r="AG106" s="1"/>
      <c r="AH106" s="1"/>
      <c r="AI106" s="1"/>
      <c r="AJ106" s="1"/>
      <c r="AK106" s="1"/>
      <c r="AL106" s="1"/>
      <c r="AM106" s="1"/>
      <c r="AAC106" s="1"/>
      <c r="AAD106" s="1"/>
      <c r="AAE106" s="1"/>
    </row>
    <row r="107" spans="26:707" x14ac:dyDescent="0.25">
      <c r="Z107" s="1"/>
      <c r="AAC107" s="1"/>
      <c r="AAD107" s="1"/>
      <c r="AAE107" s="1"/>
    </row>
    <row r="108" spans="26:707" ht="30" x14ac:dyDescent="0.25">
      <c r="Z108" s="1"/>
      <c r="AA108" s="130" t="s">
        <v>92</v>
      </c>
      <c r="AB108" s="131"/>
      <c r="AC108" s="66" t="s">
        <v>93</v>
      </c>
      <c r="AD108" s="67" t="s">
        <v>94</v>
      </c>
      <c r="AE108" s="68" t="s">
        <v>95</v>
      </c>
      <c r="AF108" s="66" t="s">
        <v>93</v>
      </c>
      <c r="AG108" s="67" t="s">
        <v>94</v>
      </c>
      <c r="AH108" s="67" t="s">
        <v>98</v>
      </c>
      <c r="AI108" s="67" t="s">
        <v>34</v>
      </c>
      <c r="AJ108" s="67" t="s">
        <v>96</v>
      </c>
      <c r="AK108" s="67" t="s">
        <v>97</v>
      </c>
      <c r="AAC108" s="1"/>
      <c r="AAD108" s="1"/>
      <c r="AAE108" s="1"/>
    </row>
    <row r="109" spans="26:707" x14ac:dyDescent="0.25">
      <c r="Z109" s="1"/>
      <c r="AA109" s="56">
        <f>IF('Algemene risicobeoordeling'!B111="","",1)</f>
        <v>1</v>
      </c>
      <c r="AB109" s="57"/>
      <c r="AC109" s="60" t="str">
        <f>IF('Algemene risicobeoordeling'!G111="relevant","relevant",IF('Algemene risicobeoordeling'!G111="niet relevant","niet relevant",""))</f>
        <v/>
      </c>
      <c r="AD109" s="64" t="str">
        <f>IF(AA109=1,IF(AC109="relevant",1,IF(AC109="niet relevant",2,"")),"")</f>
        <v/>
      </c>
      <c r="AE109" s="39">
        <f>IF('Algemene risicobeoordeling'!H111="","",1)</f>
        <v>1</v>
      </c>
      <c r="AF109" s="65" t="str">
        <f>IF('Algemene risicobeoordeling'!M111="relevant","relevant",IF('Algemene risicobeoordeling'!M111="niet relevant","niet relevant",""))</f>
        <v/>
      </c>
      <c r="AG109" s="64" t="str">
        <f>IF(AE109=1,IF(AF109="relevant",1,IF(AF109="niet relevant",2,"")),"")</f>
        <v/>
      </c>
      <c r="AH109" s="71">
        <f>(IF(AA109="",IF(AC109&gt;"",1,0),0))+(IF(AE109="",IF(AF109&gt;"",1,0),0))</f>
        <v>0</v>
      </c>
      <c r="AI109" s="63">
        <f>AA130+AE130+AH130</f>
        <v>12</v>
      </c>
      <c r="AJ109" s="62">
        <f>AD119+AD130+AG119+AG130</f>
        <v>0</v>
      </c>
      <c r="AK109" s="62">
        <f>AI109-AJ109</f>
        <v>12</v>
      </c>
      <c r="AAC109" s="1"/>
      <c r="AAD109" s="1"/>
      <c r="AAE109" s="1"/>
    </row>
    <row r="110" spans="26:707" x14ac:dyDescent="0.25">
      <c r="Z110" s="1"/>
      <c r="AA110" s="56">
        <f>IF('Algemene risicobeoordeling'!B112="","",1)</f>
        <v>1</v>
      </c>
      <c r="AB110" s="57"/>
      <c r="AC110" s="60" t="str">
        <f>IF('Algemene risicobeoordeling'!G112="relevant","relevant",IF('Algemene risicobeoordeling'!G112="niet relevant","niet relevant",""))</f>
        <v/>
      </c>
      <c r="AD110" s="64" t="str">
        <f t="shared" ref="AD110:AD118" si="18">IF(AA110=1,IF(AC110="relevant",1,IF(AC110="niet relevant",2,"")),"")</f>
        <v/>
      </c>
      <c r="AE110" s="39">
        <f>IF('Algemene risicobeoordeling'!H112="","",1)</f>
        <v>1</v>
      </c>
      <c r="AF110" s="65" t="str">
        <f>IF('Algemene risicobeoordeling'!M112="relevant","relevant",IF('Algemene risicobeoordeling'!M112="niet relevant","niet relevant",""))</f>
        <v/>
      </c>
      <c r="AG110" s="64" t="str">
        <f t="shared" ref="AG110:AG118" si="19">IF(AE110=1,IF(AF110="relevant",1,IF(AF110="niet relevant",2,"")),"")</f>
        <v/>
      </c>
      <c r="AH110" s="64">
        <f t="shared" ref="AH110:AH129" si="20">(IF(AA110="",IF(AC110&gt;"",1,0),0))+(IF(AE110="",IF(AF110&gt;"",1,0),0))</f>
        <v>0</v>
      </c>
      <c r="AJ110" s="11"/>
      <c r="AAC110" s="1"/>
      <c r="AAD110" s="1"/>
      <c r="AAE110" s="1"/>
    </row>
    <row r="111" spans="26:707" x14ac:dyDescent="0.25">
      <c r="Z111" s="1"/>
      <c r="AA111" s="56" t="str">
        <f>IF('Algemene risicobeoordeling'!B113="","",1)</f>
        <v/>
      </c>
      <c r="AB111" s="57"/>
      <c r="AC111" s="60" t="str">
        <f>IF('Algemene risicobeoordeling'!G113="relevant","relevant",IF('Algemene risicobeoordeling'!G113="niet relevant","niet relevant",""))</f>
        <v/>
      </c>
      <c r="AD111" s="64" t="str">
        <f t="shared" si="18"/>
        <v/>
      </c>
      <c r="AE111" s="39" t="str">
        <f>IF('Algemene risicobeoordeling'!H113="","",1)</f>
        <v/>
      </c>
      <c r="AF111" s="65" t="str">
        <f>IF('Algemene risicobeoordeling'!M113="relevant","relevant",IF('Algemene risicobeoordeling'!M113="niet relevant","niet relevant",""))</f>
        <v/>
      </c>
      <c r="AG111" s="64" t="str">
        <f t="shared" si="19"/>
        <v/>
      </c>
      <c r="AH111" s="64">
        <f t="shared" si="20"/>
        <v>0</v>
      </c>
      <c r="AI111" s="48" t="s">
        <v>29</v>
      </c>
      <c r="AJ111" s="48" t="s">
        <v>30</v>
      </c>
      <c r="AK111" s="70"/>
      <c r="AAC111" s="1"/>
      <c r="AAD111" s="1"/>
      <c r="AAE111" s="1"/>
    </row>
    <row r="112" spans="26:707" x14ac:dyDescent="0.25">
      <c r="Z112" s="1"/>
      <c r="AA112" s="56">
        <f>IF('Algemene risicobeoordeling'!B114="","",1)</f>
        <v>1</v>
      </c>
      <c r="AB112" s="57"/>
      <c r="AC112" s="60" t="str">
        <f>IF('Algemene risicobeoordeling'!G114="relevant","relevant",IF('Algemene risicobeoordeling'!G114="niet relevant","niet relevant",""))</f>
        <v/>
      </c>
      <c r="AD112" s="64" t="str">
        <f t="shared" si="18"/>
        <v/>
      </c>
      <c r="AE112" s="39">
        <f>IF('Algemene risicobeoordeling'!H114="","",1)</f>
        <v>1</v>
      </c>
      <c r="AF112" s="65" t="str">
        <f>IF('Algemene risicobeoordeling'!M114="relevant","relevant",IF('Algemene risicobeoordeling'!M114="niet relevant","niet relevant",""))</f>
        <v/>
      </c>
      <c r="AG112" s="64" t="str">
        <f t="shared" si="19"/>
        <v/>
      </c>
      <c r="AH112" s="64">
        <f t="shared" si="20"/>
        <v>0</v>
      </c>
      <c r="AI112" s="49">
        <f>COUNTIF(AD109:AD118,1)+COUNTIF(AD120:AD129,1)</f>
        <v>0</v>
      </c>
      <c r="AJ112" s="49">
        <f>COUNTIF(AD109:AD118,2)+COUNTIF(AD120:AD129,2)</f>
        <v>0</v>
      </c>
      <c r="AK112" s="1" t="s">
        <v>59</v>
      </c>
      <c r="AAC112" s="1"/>
      <c r="AAD112" s="1"/>
      <c r="AAE112" s="1"/>
    </row>
    <row r="113" spans="26:707" x14ac:dyDescent="0.25">
      <c r="Z113" s="1"/>
      <c r="AA113" s="56">
        <f>IF('Algemene risicobeoordeling'!B115="","",1)</f>
        <v>1</v>
      </c>
      <c r="AB113" s="57"/>
      <c r="AC113" s="60" t="str">
        <f>IF('Algemene risicobeoordeling'!G115="relevant","relevant",IF('Algemene risicobeoordeling'!G115="niet relevant","niet relevant",""))</f>
        <v/>
      </c>
      <c r="AD113" s="64" t="str">
        <f t="shared" si="18"/>
        <v/>
      </c>
      <c r="AE113" s="39" t="str">
        <f>IF('Algemene risicobeoordeling'!H115="","",1)</f>
        <v/>
      </c>
      <c r="AF113" s="65" t="str">
        <f>IF('Algemene risicobeoordeling'!M115="relevant","relevant",IF('Algemene risicobeoordeling'!M115="niet relevant","niet relevant",""))</f>
        <v/>
      </c>
      <c r="AG113" s="64" t="str">
        <f t="shared" si="19"/>
        <v/>
      </c>
      <c r="AH113" s="64">
        <f t="shared" si="20"/>
        <v>0</v>
      </c>
      <c r="AI113" s="48" t="s">
        <v>29</v>
      </c>
      <c r="AJ113" s="48" t="s">
        <v>30</v>
      </c>
      <c r="AK113" s="1"/>
      <c r="AAC113" s="1"/>
      <c r="AAD113" s="1"/>
      <c r="AAE113" s="1"/>
    </row>
    <row r="114" spans="26:707" x14ac:dyDescent="0.25">
      <c r="Z114" s="1"/>
      <c r="AA114" s="56">
        <f>IF('Algemene risicobeoordeling'!B116="","",1)</f>
        <v>1</v>
      </c>
      <c r="AB114" s="57"/>
      <c r="AC114" s="60" t="str">
        <f>IF('Algemene risicobeoordeling'!G116="relevant","relevant",IF('Algemene risicobeoordeling'!G116="niet relevant","niet relevant",""))</f>
        <v/>
      </c>
      <c r="AD114" s="64" t="str">
        <f t="shared" si="18"/>
        <v/>
      </c>
      <c r="AE114" s="39" t="str">
        <f>IF('Algemene risicobeoordeling'!H116="","",1)</f>
        <v/>
      </c>
      <c r="AF114" s="65" t="str">
        <f>IF('Algemene risicobeoordeling'!M116="relevant","relevant",IF('Algemene risicobeoordeling'!M116="niet relevant","niet relevant",""))</f>
        <v/>
      </c>
      <c r="AG114" s="64" t="str">
        <f t="shared" si="19"/>
        <v/>
      </c>
      <c r="AH114" s="64">
        <f t="shared" si="20"/>
        <v>0</v>
      </c>
      <c r="AI114" s="49">
        <f>COUNTIF(AG109:AG118,1)+COUNTIF(AG120:AG129,1)</f>
        <v>0</v>
      </c>
      <c r="AJ114" s="49">
        <f>COUNTIF(AG109:AG118,2)+COUNTIF(AG120:AG129,2)</f>
        <v>0</v>
      </c>
      <c r="AK114" s="1" t="s">
        <v>60</v>
      </c>
      <c r="AAC114" s="1"/>
      <c r="AAD114" s="1"/>
      <c r="AAE114" s="1"/>
    </row>
    <row r="115" spans="26:707" x14ac:dyDescent="0.25">
      <c r="Z115" s="1"/>
      <c r="AA115" s="56" t="str">
        <f>IF('Algemene risicobeoordeling'!B117="","",1)</f>
        <v/>
      </c>
      <c r="AB115" s="57"/>
      <c r="AC115" s="60" t="str">
        <f>IF('Algemene risicobeoordeling'!G117="relevant","relevant",IF('Algemene risicobeoordeling'!G117="niet relevant","niet relevant",""))</f>
        <v/>
      </c>
      <c r="AD115" s="64" t="str">
        <f t="shared" si="18"/>
        <v/>
      </c>
      <c r="AE115" s="39" t="str">
        <f>IF('Algemene risicobeoordeling'!H117="","",1)</f>
        <v/>
      </c>
      <c r="AF115" s="65" t="str">
        <f>IF('Algemene risicobeoordeling'!M117="relevant","relevant",IF('Algemene risicobeoordeling'!M117="niet relevant","niet relevant",""))</f>
        <v/>
      </c>
      <c r="AG115" s="64" t="str">
        <f t="shared" si="19"/>
        <v/>
      </c>
      <c r="AH115" s="64">
        <f t="shared" si="20"/>
        <v>0</v>
      </c>
      <c r="AI115" s="20"/>
      <c r="AJ115" s="20"/>
      <c r="AK115" s="1"/>
      <c r="AAC115" s="1"/>
      <c r="AAD115" s="1"/>
      <c r="AAE115" s="1"/>
    </row>
    <row r="116" spans="26:707" x14ac:dyDescent="0.25">
      <c r="Z116" s="1"/>
      <c r="AA116" s="56">
        <f>IF('Algemene risicobeoordeling'!B118="","",1)</f>
        <v>1</v>
      </c>
      <c r="AB116" s="57"/>
      <c r="AC116" s="60" t="str">
        <f>IF('Algemene risicobeoordeling'!G118="relevant","relevant",IF('Algemene risicobeoordeling'!G118="niet relevant","niet relevant",""))</f>
        <v/>
      </c>
      <c r="AD116" s="64" t="str">
        <f t="shared" si="18"/>
        <v/>
      </c>
      <c r="AE116" s="39">
        <f>IF('Algemene risicobeoordeling'!H118="","",1)</f>
        <v>1</v>
      </c>
      <c r="AF116" s="65" t="str">
        <f>IF('Algemene risicobeoordeling'!M118="relevant","relevant",IF('Algemene risicobeoordeling'!M118="niet relevant","niet relevant",""))</f>
        <v/>
      </c>
      <c r="AG116" s="64" t="str">
        <f t="shared" si="19"/>
        <v/>
      </c>
      <c r="AH116" s="64">
        <f t="shared" si="20"/>
        <v>0</v>
      </c>
      <c r="AJ116" s="11"/>
      <c r="AAC116" s="1"/>
      <c r="AAD116" s="1"/>
      <c r="AAE116" s="1"/>
    </row>
    <row r="117" spans="26:707" x14ac:dyDescent="0.25">
      <c r="Z117" s="1"/>
      <c r="AA117" s="56">
        <f>IF('Algemene risicobeoordeling'!B119="","",1)</f>
        <v>1</v>
      </c>
      <c r="AB117" s="57"/>
      <c r="AC117" s="60" t="str">
        <f>IF('Algemene risicobeoordeling'!G119="relevant","relevant",IF('Algemene risicobeoordeling'!G119="niet relevant","niet relevant",""))</f>
        <v/>
      </c>
      <c r="AD117" s="64" t="str">
        <f t="shared" si="18"/>
        <v/>
      </c>
      <c r="AE117" s="39">
        <f>IF('Algemene risicobeoordeling'!H119="","",1)</f>
        <v>1</v>
      </c>
      <c r="AF117" s="65" t="str">
        <f>IF('Algemene risicobeoordeling'!M119="relevant","relevant",IF('Algemene risicobeoordeling'!M119="niet relevant","niet relevant",""))</f>
        <v/>
      </c>
      <c r="AG117" s="64" t="str">
        <f t="shared" si="19"/>
        <v/>
      </c>
      <c r="AH117" s="64">
        <f t="shared" si="20"/>
        <v>0</v>
      </c>
      <c r="AI117" s="11"/>
      <c r="AAC117" s="1"/>
      <c r="AAD117" s="1"/>
      <c r="AAE117" s="1"/>
    </row>
    <row r="118" spans="26:707" x14ac:dyDescent="0.25">
      <c r="Z118" s="1"/>
      <c r="AA118" s="56" t="str">
        <f>IF('Algemene risicobeoordeling'!B120="","",1)</f>
        <v/>
      </c>
      <c r="AB118" s="57"/>
      <c r="AC118" s="60" t="str">
        <f>IF('Algemene risicobeoordeling'!G120="relevant","relevant",IF('Algemene risicobeoordeling'!G120="niet relevant","niet relevant",""))</f>
        <v/>
      </c>
      <c r="AD118" s="64" t="str">
        <f t="shared" si="18"/>
        <v/>
      </c>
      <c r="AE118" s="39" t="str">
        <f>IF('Algemene risicobeoordeling'!H120="","",1)</f>
        <v/>
      </c>
      <c r="AF118" s="65" t="str">
        <f>IF('Algemene risicobeoordeling'!M120="relevant","relevant",IF('Algemene risicobeoordeling'!M120="niet relevant","niet relevant",""))</f>
        <v/>
      </c>
      <c r="AG118" s="64" t="str">
        <f t="shared" si="19"/>
        <v/>
      </c>
      <c r="AH118" s="64">
        <f t="shared" si="20"/>
        <v>0</v>
      </c>
      <c r="AI118" s="11"/>
      <c r="AAC118" s="1"/>
      <c r="AAD118" s="1"/>
      <c r="AAE118" s="1"/>
    </row>
    <row r="119" spans="26:707" x14ac:dyDescent="0.25">
      <c r="Z119" s="1"/>
      <c r="AA119" s="130" t="s">
        <v>35</v>
      </c>
      <c r="AB119" s="131"/>
      <c r="AC119" s="69"/>
      <c r="AD119" s="69">
        <f>COUNT(AD109:AD118)</f>
        <v>0</v>
      </c>
      <c r="AE119" s="66" t="s">
        <v>36</v>
      </c>
      <c r="AF119" s="69"/>
      <c r="AG119" s="66">
        <f>COUNT(AG109:AG118)</f>
        <v>0</v>
      </c>
      <c r="AH119" s="69"/>
      <c r="AI119" s="11"/>
      <c r="AAC119" s="1"/>
      <c r="AAD119" s="1"/>
      <c r="AAE119" s="1"/>
    </row>
    <row r="120" spans="26:707" x14ac:dyDescent="0.25">
      <c r="Z120" s="1"/>
      <c r="AA120" s="56" t="str">
        <f>IF('Algemene risicobeoordeling'!B122="","",1)</f>
        <v/>
      </c>
      <c r="AB120" s="57"/>
      <c r="AC120" s="60" t="str">
        <f>IF('Algemene risicobeoordeling'!G122="relevant","relevant",IF('Algemene risicobeoordeling'!G122="niet relevant","niet relevant",""))</f>
        <v/>
      </c>
      <c r="AD120" s="64" t="str">
        <f t="shared" ref="AD120:AD129" si="21">IF(AA120=1,IF(AC120="relevant",1,IF(AC120="niet relevant",2,"")),"")</f>
        <v/>
      </c>
      <c r="AE120" s="39" t="str">
        <f>IF('Algemene risicobeoordeling'!H122="","",1)</f>
        <v/>
      </c>
      <c r="AF120" s="65" t="str">
        <f>IF('Algemene risicobeoordeling'!M122="relevant","relevant",IF('Algemene risicobeoordeling'!M122="niet relevant","niet relevant",""))</f>
        <v/>
      </c>
      <c r="AG120" s="64" t="str">
        <f>IF(AE120=1,IF(AF120="relevant",1,IF(AF120="niet relevant",2,"")),"")</f>
        <v/>
      </c>
      <c r="AH120" s="71">
        <f t="shared" si="20"/>
        <v>0</v>
      </c>
      <c r="AI120" s="11"/>
      <c r="AAC120" s="1"/>
      <c r="AAD120" s="1"/>
      <c r="AAE120" s="1"/>
    </row>
    <row r="121" spans="26:707" x14ac:dyDescent="0.25">
      <c r="Z121" s="1"/>
      <c r="AA121" s="56" t="str">
        <f>IF('Algemene risicobeoordeling'!B123="","",1)</f>
        <v/>
      </c>
      <c r="AB121" s="57"/>
      <c r="AC121" s="60" t="str">
        <f>IF('Algemene risicobeoordeling'!G123="relevant","relevant",IF('Algemene risicobeoordeling'!G123="niet relevant","niet relevant",""))</f>
        <v/>
      </c>
      <c r="AD121" s="64" t="str">
        <f t="shared" si="21"/>
        <v/>
      </c>
      <c r="AE121" s="39" t="str">
        <f>IF('Algemene risicobeoordeling'!H123="","",1)</f>
        <v/>
      </c>
      <c r="AF121" s="65" t="str">
        <f>IF('Algemene risicobeoordeling'!M123="relevant","relevant",IF('Algemene risicobeoordeling'!M123="niet relevant","niet relevant",""))</f>
        <v/>
      </c>
      <c r="AG121" s="64" t="str">
        <f t="shared" ref="AG121:AG129" si="22">IF(AE121=1,IF(AF121="relevant",1,IF(AF121="niet relevant",2,"")),"")</f>
        <v/>
      </c>
      <c r="AH121" s="64">
        <f t="shared" si="20"/>
        <v>0</v>
      </c>
      <c r="AI121" s="11"/>
      <c r="AAC121" s="1"/>
      <c r="AAD121" s="1"/>
      <c r="AAE121" s="1"/>
    </row>
    <row r="122" spans="26:707" x14ac:dyDescent="0.25">
      <c r="Z122" s="1"/>
      <c r="AA122" s="56" t="str">
        <f>IF('Algemene risicobeoordeling'!B124="","",1)</f>
        <v/>
      </c>
      <c r="AB122" s="57"/>
      <c r="AC122" s="60" t="str">
        <f>IF('Algemene risicobeoordeling'!G124="relevant","relevant",IF('Algemene risicobeoordeling'!G124="niet relevant","niet relevant",""))</f>
        <v/>
      </c>
      <c r="AD122" s="64" t="str">
        <f t="shared" si="21"/>
        <v/>
      </c>
      <c r="AE122" s="39" t="str">
        <f>IF('Algemene risicobeoordeling'!H124="","",1)</f>
        <v/>
      </c>
      <c r="AF122" s="65" t="str">
        <f>IF('Algemene risicobeoordeling'!M124="relevant","relevant",IF('Algemene risicobeoordeling'!M124="niet relevant","niet relevant",""))</f>
        <v/>
      </c>
      <c r="AG122" s="64" t="str">
        <f t="shared" si="22"/>
        <v/>
      </c>
      <c r="AH122" s="64">
        <f t="shared" si="20"/>
        <v>0</v>
      </c>
      <c r="AI122" s="11"/>
      <c r="AAC122" s="1"/>
      <c r="AAD122" s="1"/>
      <c r="AAE122" s="1"/>
    </row>
    <row r="123" spans="26:707" x14ac:dyDescent="0.25">
      <c r="Z123" s="1"/>
      <c r="AA123" s="56" t="str">
        <f>IF('Algemene risicobeoordeling'!B125="","",1)</f>
        <v/>
      </c>
      <c r="AB123" s="57"/>
      <c r="AC123" s="60" t="str">
        <f>IF('Algemene risicobeoordeling'!G125="relevant","relevant",IF('Algemene risicobeoordeling'!G125="niet relevant","niet relevant",""))</f>
        <v/>
      </c>
      <c r="AD123" s="64" t="str">
        <f t="shared" si="21"/>
        <v/>
      </c>
      <c r="AE123" s="39" t="str">
        <f>IF('Algemene risicobeoordeling'!H125="","",1)</f>
        <v/>
      </c>
      <c r="AF123" s="65" t="str">
        <f>IF('Algemene risicobeoordeling'!M125="relevant","relevant",IF('Algemene risicobeoordeling'!M125="niet relevant","niet relevant",""))</f>
        <v/>
      </c>
      <c r="AG123" s="64" t="str">
        <f t="shared" si="22"/>
        <v/>
      </c>
      <c r="AH123" s="64">
        <f t="shared" si="20"/>
        <v>0</v>
      </c>
      <c r="AI123" s="11"/>
      <c r="AAC123" s="1"/>
      <c r="AAD123" s="1"/>
      <c r="AAE123" s="1"/>
    </row>
    <row r="124" spans="26:707" x14ac:dyDescent="0.25">
      <c r="Z124" s="1"/>
      <c r="AA124" s="56" t="str">
        <f>IF('Algemene risicobeoordeling'!B126="","",1)</f>
        <v/>
      </c>
      <c r="AB124" s="57"/>
      <c r="AC124" s="60" t="str">
        <f>IF('Algemene risicobeoordeling'!G126="relevant","relevant",IF('Algemene risicobeoordeling'!G126="niet relevant","niet relevant",""))</f>
        <v/>
      </c>
      <c r="AD124" s="64" t="str">
        <f t="shared" si="21"/>
        <v/>
      </c>
      <c r="AE124" s="39" t="str">
        <f>IF('Algemene risicobeoordeling'!H126="","",1)</f>
        <v/>
      </c>
      <c r="AF124" s="65" t="str">
        <f>IF('Algemene risicobeoordeling'!M126="relevant","relevant",IF('Algemene risicobeoordeling'!M126="niet relevant","niet relevant",""))</f>
        <v/>
      </c>
      <c r="AG124" s="64" t="str">
        <f t="shared" si="22"/>
        <v/>
      </c>
      <c r="AH124" s="64">
        <f t="shared" si="20"/>
        <v>0</v>
      </c>
      <c r="AI124" s="11"/>
      <c r="AAC124" s="1"/>
      <c r="AAD124" s="1"/>
      <c r="AAE124" s="1"/>
    </row>
    <row r="125" spans="26:707" x14ac:dyDescent="0.25">
      <c r="Z125" s="1"/>
      <c r="AA125" s="56" t="str">
        <f>IF('Algemene risicobeoordeling'!B127="","",1)</f>
        <v/>
      </c>
      <c r="AB125" s="57"/>
      <c r="AC125" s="60" t="str">
        <f>IF('Algemene risicobeoordeling'!G127="relevant","relevant",IF('Algemene risicobeoordeling'!G127="niet relevant","niet relevant",""))</f>
        <v/>
      </c>
      <c r="AD125" s="64" t="str">
        <f>IF(AA125=1,IF(AC125="relevant",1,IF(AC125="niet relevant",2,"")),"")</f>
        <v/>
      </c>
      <c r="AE125" s="39" t="str">
        <f>IF('Algemene risicobeoordeling'!H127="","",1)</f>
        <v/>
      </c>
      <c r="AF125" s="65" t="str">
        <f>IF('Algemene risicobeoordeling'!M127="relevant","relevant",IF('Algemene risicobeoordeling'!M127="niet relevant","niet relevant",""))</f>
        <v/>
      </c>
      <c r="AG125" s="64" t="str">
        <f t="shared" si="22"/>
        <v/>
      </c>
      <c r="AH125" s="64">
        <f t="shared" si="20"/>
        <v>0</v>
      </c>
      <c r="AI125" s="11"/>
      <c r="AAC125" s="1"/>
      <c r="AAD125" s="1"/>
      <c r="AAE125" s="1"/>
    </row>
    <row r="126" spans="26:707" x14ac:dyDescent="0.25">
      <c r="Z126" s="1"/>
      <c r="AA126" s="56" t="str">
        <f>IF('Algemene risicobeoordeling'!B128="","",1)</f>
        <v/>
      </c>
      <c r="AB126" s="57"/>
      <c r="AC126" s="60" t="str">
        <f>IF('Algemene risicobeoordeling'!G128="relevant","relevant",IF('Algemene risicobeoordeling'!G128="niet relevant","niet relevant",""))</f>
        <v/>
      </c>
      <c r="AD126" s="64" t="str">
        <f t="shared" si="21"/>
        <v/>
      </c>
      <c r="AE126" s="39" t="str">
        <f>IF('Algemene risicobeoordeling'!H128="","",1)</f>
        <v/>
      </c>
      <c r="AF126" s="65" t="str">
        <f>IF('Algemene risicobeoordeling'!M128="relevant","relevant",IF('Algemene risicobeoordeling'!M128="niet relevant","niet relevant",""))</f>
        <v/>
      </c>
      <c r="AG126" s="64" t="str">
        <f t="shared" si="22"/>
        <v/>
      </c>
      <c r="AH126" s="64">
        <f t="shared" si="20"/>
        <v>0</v>
      </c>
      <c r="AI126" s="11"/>
      <c r="AAC126" s="1"/>
      <c r="AAD126" s="1"/>
      <c r="AAE126" s="1"/>
    </row>
    <row r="127" spans="26:707" x14ac:dyDescent="0.25">
      <c r="Z127" s="1"/>
      <c r="AA127" s="56" t="str">
        <f>IF('Algemene risicobeoordeling'!B129="","",1)</f>
        <v/>
      </c>
      <c r="AB127" s="57"/>
      <c r="AC127" s="60" t="str">
        <f>IF('Algemene risicobeoordeling'!G129="relevant","relevant",IF('Algemene risicobeoordeling'!G129="niet relevant","niet relevant",""))</f>
        <v/>
      </c>
      <c r="AD127" s="64" t="str">
        <f t="shared" si="21"/>
        <v/>
      </c>
      <c r="AE127" s="39" t="str">
        <f>IF('Algemene risicobeoordeling'!H129="","",1)</f>
        <v/>
      </c>
      <c r="AF127" s="65" t="str">
        <f>IF('Algemene risicobeoordeling'!M129="relevant","relevant",IF('Algemene risicobeoordeling'!M129="niet relevant","niet relevant",""))</f>
        <v/>
      </c>
      <c r="AG127" s="64" t="str">
        <f t="shared" si="22"/>
        <v/>
      </c>
      <c r="AH127" s="64">
        <f t="shared" si="20"/>
        <v>0</v>
      </c>
      <c r="AI127" s="11"/>
      <c r="AAC127" s="1"/>
      <c r="AAD127" s="1"/>
      <c r="AAE127" s="1"/>
    </row>
    <row r="128" spans="26:707" x14ac:dyDescent="0.25">
      <c r="Z128" s="1"/>
      <c r="AA128" s="56" t="str">
        <f>IF('Algemene risicobeoordeling'!B130="","",1)</f>
        <v/>
      </c>
      <c r="AB128" s="57"/>
      <c r="AC128" s="60" t="str">
        <f>IF('Algemene risicobeoordeling'!G130="relevant","relevant",IF('Algemene risicobeoordeling'!G130="niet relevant","niet relevant",""))</f>
        <v/>
      </c>
      <c r="AD128" s="64" t="str">
        <f t="shared" si="21"/>
        <v/>
      </c>
      <c r="AE128" s="39" t="str">
        <f>IF('Algemene risicobeoordeling'!H130="","",1)</f>
        <v/>
      </c>
      <c r="AF128" s="65" t="str">
        <f>IF('Algemene risicobeoordeling'!M130="relevant","relevant",IF('Algemene risicobeoordeling'!M130="niet relevant","niet relevant",""))</f>
        <v/>
      </c>
      <c r="AG128" s="64" t="str">
        <f t="shared" si="22"/>
        <v/>
      </c>
      <c r="AH128" s="64">
        <f t="shared" si="20"/>
        <v>0</v>
      </c>
      <c r="AI128" s="11"/>
      <c r="AAC128" s="1"/>
      <c r="AAD128" s="1"/>
      <c r="AAE128" s="1"/>
    </row>
    <row r="129" spans="26:707" x14ac:dyDescent="0.25">
      <c r="Z129" s="1"/>
      <c r="AA129" s="58" t="str">
        <f>IF('Algemene risicobeoordeling'!B131="","",1)</f>
        <v/>
      </c>
      <c r="AB129" s="59"/>
      <c r="AC129" s="61" t="str">
        <f>IF('Algemene risicobeoordeling'!G131="relevant","relevant",IF('Algemene risicobeoordeling'!G131="niet relevant","niet relevant",""))</f>
        <v/>
      </c>
      <c r="AD129" s="64" t="str">
        <f t="shared" si="21"/>
        <v/>
      </c>
      <c r="AE129" s="39" t="str">
        <f>IF('Algemene risicobeoordeling'!H131="","",1)</f>
        <v/>
      </c>
      <c r="AF129" s="65" t="str">
        <f>IF('Algemene risicobeoordeling'!M131="relevant","relevant",IF('Algemene risicobeoordeling'!M131="niet relevant","niet relevant",""))</f>
        <v/>
      </c>
      <c r="AG129" s="64" t="str">
        <f t="shared" si="22"/>
        <v/>
      </c>
      <c r="AH129" s="64">
        <f t="shared" si="20"/>
        <v>0</v>
      </c>
      <c r="AI129" s="11"/>
      <c r="AAC129" s="1"/>
      <c r="AAD129" s="1"/>
      <c r="AAE129" s="1"/>
    </row>
    <row r="130" spans="26:707" x14ac:dyDescent="0.25">
      <c r="Z130" s="1"/>
      <c r="AA130" s="128">
        <f>COUNT(AA109:AA118,AA120:AA129)</f>
        <v>7</v>
      </c>
      <c r="AB130" s="129"/>
      <c r="AC130" s="66">
        <f>COUNTIF(AC109:AC129,"relevant")+COUNTIF(AC109:AC129,"niet relevant")</f>
        <v>0</v>
      </c>
      <c r="AD130" s="47">
        <f>COUNT(AD120:AD129)</f>
        <v>0</v>
      </c>
      <c r="AE130" s="46">
        <f>COUNT(AE109:AE118,AE120:AE129)</f>
        <v>5</v>
      </c>
      <c r="AF130" s="66">
        <f>COUNTIF(AF109:AF129,"relevant")+COUNTIF(AF109:AF129,"niet relevant")</f>
        <v>0</v>
      </c>
      <c r="AG130" s="47">
        <f>COUNT(AG120:AG129)</f>
        <v>0</v>
      </c>
      <c r="AH130" s="47">
        <f>SUM(AH120:AH129,AH109:AH118)</f>
        <v>0</v>
      </c>
      <c r="AI130" s="11"/>
      <c r="AK130" s="1"/>
      <c r="AL130" s="1"/>
      <c r="AM130" s="1"/>
      <c r="AAC130" s="1"/>
      <c r="AAD130" s="1"/>
      <c r="AAE130" s="1"/>
    </row>
    <row r="131" spans="26:707" x14ac:dyDescent="0.25">
      <c r="Z131" s="1"/>
      <c r="AA131" s="1"/>
      <c r="AB131" s="1"/>
      <c r="AC131" s="1"/>
      <c r="AD131" s="1"/>
      <c r="AE131" s="1"/>
      <c r="AF131" s="1"/>
      <c r="AG131" s="1"/>
      <c r="AH131" s="1"/>
      <c r="AI131" s="11"/>
      <c r="AJ131" s="1"/>
      <c r="AK131" s="1"/>
      <c r="AL131" s="1"/>
      <c r="AM131" s="1"/>
      <c r="AAC131" s="1"/>
      <c r="AAD131" s="1"/>
      <c r="AAE131" s="1"/>
    </row>
    <row r="132" spans="26:707" x14ac:dyDescent="0.25">
      <c r="Z132" s="1"/>
      <c r="AA132" s="4" t="s">
        <v>37</v>
      </c>
      <c r="AB132" s="4" t="s">
        <v>26</v>
      </c>
      <c r="AC132" s="4" t="s">
        <v>27</v>
      </c>
      <c r="AD132" s="4" t="s">
        <v>28</v>
      </c>
      <c r="AE132" s="4" t="s">
        <v>38</v>
      </c>
      <c r="AF132" s="4" t="s">
        <v>39</v>
      </c>
      <c r="AG132" s="26"/>
      <c r="AH132" s="4" t="s">
        <v>40</v>
      </c>
      <c r="AI132" s="4" t="s">
        <v>41</v>
      </c>
      <c r="AJ132" s="1"/>
      <c r="AK132" s="1"/>
      <c r="AL132" s="1"/>
      <c r="AM132" s="1"/>
      <c r="AAC132" s="1"/>
      <c r="AAD132" s="1"/>
      <c r="AAE132" s="1"/>
    </row>
    <row r="133" spans="26:707" x14ac:dyDescent="0.25">
      <c r="Z133" s="1"/>
      <c r="AA133" s="7">
        <f>IF('Algemene risicobeoordeling'!B135="",0,1)</f>
        <v>0</v>
      </c>
      <c r="AB133" s="7">
        <f>IF(AA133=1,IF('Algemene risicobeoordeling'!G135="laag risico",1,0),0)</f>
        <v>0</v>
      </c>
      <c r="AC133" s="7">
        <f>IF(AA133=1,IF('Algemene risicobeoordeling'!G135="standaard risico",1,0),0)</f>
        <v>0</v>
      </c>
      <c r="AD133" s="7">
        <f>IF(AA133=1,IF('Algemene risicobeoordeling'!G135="hoog risico",1,0),0)</f>
        <v>0</v>
      </c>
      <c r="AE133" s="7">
        <f>IF(AA133=1,IF('Algemene risicobeoordeling'!G135="",1,0),0)</f>
        <v>0</v>
      </c>
      <c r="AF133" s="12" t="str">
        <f>IF(AA133=1,IF('Algemene risicobeoordeling'!J135="","nee","ja"),"")</f>
        <v/>
      </c>
      <c r="AG133" s="8"/>
      <c r="AH133" s="7">
        <f>COUNTIF(AF133:AF152,"ja")</f>
        <v>0</v>
      </c>
      <c r="AI133" s="7">
        <f>COUNTIF(AF133:AF152,"nee")</f>
        <v>0</v>
      </c>
      <c r="AJ133" s="1"/>
      <c r="AK133" s="1"/>
      <c r="AL133" s="1"/>
      <c r="AM133" s="1"/>
      <c r="AAC133" s="1"/>
      <c r="AAD133" s="1"/>
      <c r="AAE133" s="1"/>
    </row>
    <row r="134" spans="26:707" x14ac:dyDescent="0.25">
      <c r="Z134" s="1"/>
      <c r="AA134" s="8">
        <f>IF('Algemene risicobeoordeling'!B136="",0,1)</f>
        <v>0</v>
      </c>
      <c r="AB134" s="8">
        <f>IF(AA134=1,IF('Algemene risicobeoordeling'!G136="laag risico",1,0),0)</f>
        <v>0</v>
      </c>
      <c r="AC134" s="8">
        <f>IF(AA134=1,IF('Algemene risicobeoordeling'!G136="standaard risico",1,0),0)</f>
        <v>0</v>
      </c>
      <c r="AD134" s="8">
        <f>IF(AA134=1,IF('Algemene risicobeoordeling'!G136="hoog risico",1,0),0)</f>
        <v>0</v>
      </c>
      <c r="AE134" s="8">
        <f>IF(AA134=1,IF('Algemene risicobeoordeling'!G136="",1,0),0)</f>
        <v>0</v>
      </c>
      <c r="AF134" s="12" t="str">
        <f>IF(AA134=1,IF('Algemene risicobeoordeling'!J136="","nee","ja"),"")</f>
        <v/>
      </c>
      <c r="AG134" s="10"/>
      <c r="AH134" s="19"/>
      <c r="AI134" s="19"/>
      <c r="AJ134" s="1"/>
      <c r="AK134" s="1"/>
      <c r="AL134" s="1"/>
      <c r="AM134" s="1"/>
      <c r="AAC134" s="1"/>
      <c r="AAD134" s="1"/>
      <c r="AAE134" s="1"/>
    </row>
    <row r="135" spans="26:707" x14ac:dyDescent="0.25">
      <c r="Z135" s="1"/>
      <c r="AA135" s="8">
        <f>IF('Algemene risicobeoordeling'!B137="",0,1)</f>
        <v>0</v>
      </c>
      <c r="AB135" s="8">
        <f>IF(AA135=1,IF('Algemene risicobeoordeling'!G137="laag risico",1,0),0)</f>
        <v>0</v>
      </c>
      <c r="AC135" s="8">
        <f>IF(AA135=1,IF('Algemene risicobeoordeling'!G137="standaard risico",1,0),0)</f>
        <v>0</v>
      </c>
      <c r="AD135" s="8">
        <f>IF(AA135=1,IF('Algemene risicobeoordeling'!G137="hoog risico",1,0),0)</f>
        <v>0</v>
      </c>
      <c r="AE135" s="8">
        <f>IF(AA135=1,IF('Algemene risicobeoordeling'!G137="",1,0),0)</f>
        <v>0</v>
      </c>
      <c r="AF135" s="12" t="str">
        <f>IF(AA135=1,IF('Algemene risicobeoordeling'!J137="","nee","ja"),"")</f>
        <v/>
      </c>
      <c r="AG135" s="10"/>
      <c r="AH135" s="11" t="s">
        <v>32</v>
      </c>
      <c r="AI135" s="42">
        <f>AB153</f>
        <v>0</v>
      </c>
      <c r="AJ135" s="1"/>
      <c r="AK135" s="1"/>
      <c r="AL135" s="1"/>
      <c r="AM135" s="1"/>
      <c r="AAC135" s="1"/>
      <c r="AAD135" s="1"/>
      <c r="AAE135" s="1"/>
    </row>
    <row r="136" spans="26:707" x14ac:dyDescent="0.25">
      <c r="Z136" s="1"/>
      <c r="AA136" s="8">
        <f>IF('Algemene risicobeoordeling'!B138="",0,1)</f>
        <v>0</v>
      </c>
      <c r="AB136" s="8">
        <f>IF(AA136=1,IF('Algemene risicobeoordeling'!G138="laag risico",1,0),0)</f>
        <v>0</v>
      </c>
      <c r="AC136" s="8">
        <f>IF(AA136=1,IF('Algemene risicobeoordeling'!G138="standaard risico",1,0),0)</f>
        <v>0</v>
      </c>
      <c r="AD136" s="8">
        <f>IF(AA136=1,IF('Algemene risicobeoordeling'!G138="hoog risico",1,0),0)</f>
        <v>0</v>
      </c>
      <c r="AE136" s="8">
        <f>IF(AA136=1,IF('Algemene risicobeoordeling'!G138="",1,0),0)</f>
        <v>0</v>
      </c>
      <c r="AF136" s="12" t="str">
        <f>IF(AA136=1,IF('Algemene risicobeoordeling'!J138="","nee","ja"),"")</f>
        <v/>
      </c>
      <c r="AG136" s="10"/>
      <c r="AH136" s="11" t="s">
        <v>31</v>
      </c>
      <c r="AI136" s="42">
        <f>AC153</f>
        <v>0</v>
      </c>
      <c r="AJ136" s="1"/>
      <c r="AK136" s="1"/>
      <c r="AL136" s="1"/>
      <c r="AM136" s="1"/>
      <c r="AAC136" s="1"/>
      <c r="AAD136" s="1"/>
      <c r="AAE136" s="1"/>
    </row>
    <row r="137" spans="26:707" x14ac:dyDescent="0.25">
      <c r="Z137" s="1"/>
      <c r="AA137" s="8">
        <f>IF('Algemene risicobeoordeling'!B139="",0,1)</f>
        <v>0</v>
      </c>
      <c r="AB137" s="8">
        <f>IF(AA137=1,IF('Algemene risicobeoordeling'!G139="laag risico",1,0),0)</f>
        <v>0</v>
      </c>
      <c r="AC137" s="8">
        <f>IF(AA137=1,IF('Algemene risicobeoordeling'!G139="standaard risico",1,0),0)</f>
        <v>0</v>
      </c>
      <c r="AD137" s="8">
        <f>IF(AA137=1,IF('Algemene risicobeoordeling'!G139="hoog risico",1,0),0)</f>
        <v>0</v>
      </c>
      <c r="AE137" s="8">
        <f>IF(AA137=1,IF('Algemene risicobeoordeling'!G139="",1,0),0)</f>
        <v>0</v>
      </c>
      <c r="AF137" s="12" t="str">
        <f>IF(AA137=1,IF('Algemene risicobeoordeling'!J139="","nee","ja"),"")</f>
        <v/>
      </c>
      <c r="AG137" s="10"/>
      <c r="AH137" s="11" t="s">
        <v>33</v>
      </c>
      <c r="AI137" s="42">
        <f>AD153</f>
        <v>0</v>
      </c>
      <c r="AJ137" s="1"/>
      <c r="AK137" s="1"/>
      <c r="AL137" s="1"/>
      <c r="AM137" s="1"/>
      <c r="AAC137" s="1"/>
      <c r="AAD137" s="1"/>
      <c r="AAE137" s="1"/>
    </row>
    <row r="138" spans="26:707" x14ac:dyDescent="0.25">
      <c r="Z138" s="1"/>
      <c r="AA138" s="8">
        <f>IF('Algemene risicobeoordeling'!B140="",0,1)</f>
        <v>0</v>
      </c>
      <c r="AB138" s="8">
        <f>IF(AA138=1,IF('Algemene risicobeoordeling'!G140="laag risico",1,0),0)</f>
        <v>0</v>
      </c>
      <c r="AC138" s="8">
        <f>IF(AA138=1,IF('Algemene risicobeoordeling'!G140="standaard risico",1,0),0)</f>
        <v>0</v>
      </c>
      <c r="AD138" s="8">
        <f>IF(AA138=1,IF('Algemene risicobeoordeling'!G140="hoog risico",1,0),0)</f>
        <v>0</v>
      </c>
      <c r="AE138" s="8">
        <f>IF(AA138=1,IF('Algemene risicobeoordeling'!G140="",1,0),0)</f>
        <v>0</v>
      </c>
      <c r="AF138" s="12" t="str">
        <f>IF(AA138=1,IF('Algemene risicobeoordeling'!J140="","nee","ja"),"")</f>
        <v/>
      </c>
      <c r="AG138" s="10"/>
      <c r="AH138" s="11" t="s">
        <v>38</v>
      </c>
      <c r="AI138" s="42">
        <f>AE153</f>
        <v>0</v>
      </c>
      <c r="AJ138" s="1"/>
      <c r="AK138" s="1"/>
      <c r="AL138" s="1"/>
      <c r="AM138" s="1"/>
      <c r="AAC138" s="1"/>
      <c r="AAD138" s="1"/>
      <c r="AAE138" s="1"/>
    </row>
    <row r="139" spans="26:707" x14ac:dyDescent="0.25">
      <c r="Z139" s="1"/>
      <c r="AA139" s="8">
        <f>IF('Algemene risicobeoordeling'!B141="",0,1)</f>
        <v>0</v>
      </c>
      <c r="AB139" s="8">
        <f>IF(AA139=1,IF('Algemene risicobeoordeling'!G141="laag risico",1,0),0)</f>
        <v>0</v>
      </c>
      <c r="AC139" s="8">
        <f>IF(AA139=1,IF('Algemene risicobeoordeling'!G141="standaard risico",1,0),0)</f>
        <v>0</v>
      </c>
      <c r="AD139" s="8">
        <f>IF(AA139=1,IF('Algemene risicobeoordeling'!G141="hoog risico",1,0),0)</f>
        <v>0</v>
      </c>
      <c r="AE139" s="8">
        <f>IF(AA139=1,IF('Algemene risicobeoordeling'!G141="",1,0),0)</f>
        <v>0</v>
      </c>
      <c r="AF139" s="12" t="str">
        <f>IF(AA139=1,IF('Algemene risicobeoordeling'!J141="","nee","ja"),"")</f>
        <v/>
      </c>
      <c r="AG139" s="10"/>
      <c r="AH139" s="11"/>
      <c r="AI139" s="11"/>
      <c r="AJ139" s="1"/>
      <c r="AK139" s="1"/>
      <c r="AL139" s="1"/>
      <c r="AM139" s="1"/>
      <c r="AAC139" s="1"/>
      <c r="AAD139" s="1"/>
      <c r="AAE139" s="1"/>
    </row>
    <row r="140" spans="26:707" x14ac:dyDescent="0.25">
      <c r="Z140" s="1"/>
      <c r="AA140" s="8">
        <f>IF('Algemene risicobeoordeling'!B142="",0,1)</f>
        <v>0</v>
      </c>
      <c r="AB140" s="8">
        <f>IF(AA140=1,IF('Algemene risicobeoordeling'!G142="laag risico",1,0),0)</f>
        <v>0</v>
      </c>
      <c r="AC140" s="8">
        <f>IF(AA140=1,IF('Algemene risicobeoordeling'!G142="standaard risico",1,0),0)</f>
        <v>0</v>
      </c>
      <c r="AD140" s="8">
        <f>IF(AA140=1,IF('Algemene risicobeoordeling'!G142="hoog risico",1,0),0)</f>
        <v>0</v>
      </c>
      <c r="AE140" s="8">
        <f>IF(AA140=1,IF('Algemene risicobeoordeling'!G142="",1,0),0)</f>
        <v>0</v>
      </c>
      <c r="AF140" s="12" t="str">
        <f>IF(AA140=1,IF('Algemene risicobeoordeling'!J142="","nee","ja"),"")</f>
        <v/>
      </c>
      <c r="AG140" s="10"/>
      <c r="AH140" s="11"/>
      <c r="AI140" s="11"/>
      <c r="AJ140" s="1"/>
      <c r="AK140" s="1"/>
      <c r="AL140" s="1"/>
      <c r="AM140" s="1"/>
      <c r="AAC140" s="1"/>
      <c r="AAD140" s="1"/>
      <c r="AAE140" s="1"/>
    </row>
    <row r="141" spans="26:707" x14ac:dyDescent="0.25">
      <c r="Z141" s="1"/>
      <c r="AA141" s="8">
        <f>IF('Algemene risicobeoordeling'!B143="",0,1)</f>
        <v>0</v>
      </c>
      <c r="AB141" s="8">
        <f>IF(AA141=1,IF('Algemene risicobeoordeling'!G143="laag risico",1,0),0)</f>
        <v>0</v>
      </c>
      <c r="AC141" s="8">
        <f>IF(AA141=1,IF('Algemene risicobeoordeling'!G143="standaard risico",1,0),0)</f>
        <v>0</v>
      </c>
      <c r="AD141" s="8">
        <f>IF(AA141=1,IF('Algemene risicobeoordeling'!G143="hoog risico",1,0),0)</f>
        <v>0</v>
      </c>
      <c r="AE141" s="8">
        <f>IF(AA141=1,IF('Algemene risicobeoordeling'!G143="",1,0),0)</f>
        <v>0</v>
      </c>
      <c r="AF141" s="12" t="str">
        <f>IF(AA141=1,IF('Algemene risicobeoordeling'!J143="","nee","ja"),"")</f>
        <v/>
      </c>
      <c r="AG141" s="10"/>
      <c r="AH141" s="11"/>
      <c r="AI141" s="11"/>
      <c r="AJ141" s="1"/>
      <c r="AK141" s="1"/>
      <c r="AL141" s="1"/>
      <c r="AM141" s="1"/>
      <c r="AAC141" s="1"/>
      <c r="AAD141" s="1"/>
      <c r="AAE141" s="1"/>
    </row>
    <row r="142" spans="26:707" x14ac:dyDescent="0.25">
      <c r="Z142" s="1"/>
      <c r="AA142" s="8">
        <f>IF('Algemene risicobeoordeling'!B144="",0,1)</f>
        <v>0</v>
      </c>
      <c r="AB142" s="8">
        <f>IF(AA142=1,IF('Algemene risicobeoordeling'!G144="laag risico",1,0),0)</f>
        <v>0</v>
      </c>
      <c r="AC142" s="8">
        <f>IF(AA142=1,IF('Algemene risicobeoordeling'!G144="standaard risico",1,0),0)</f>
        <v>0</v>
      </c>
      <c r="AD142" s="8">
        <f>IF(AA142=1,IF('Algemene risicobeoordeling'!G144="hoog risico",1,0),0)</f>
        <v>0</v>
      </c>
      <c r="AE142" s="8">
        <f>IF(AA142=1,IF('Algemene risicobeoordeling'!G144="",1,0),0)</f>
        <v>0</v>
      </c>
      <c r="AF142" s="12" t="str">
        <f>IF(AA142=1,IF('Algemene risicobeoordeling'!J144="","nee","ja"),"")</f>
        <v/>
      </c>
      <c r="AG142" s="10"/>
      <c r="AH142" s="11"/>
      <c r="AI142" s="11"/>
      <c r="AJ142" s="1"/>
      <c r="AK142" s="1"/>
      <c r="AL142" s="1"/>
      <c r="AM142" s="1"/>
      <c r="AAC142" s="1"/>
      <c r="AAD142" s="1"/>
      <c r="AAE142" s="1"/>
    </row>
    <row r="143" spans="26:707" x14ac:dyDescent="0.25">
      <c r="Z143" s="1"/>
      <c r="AA143" s="8">
        <f>IF('Algemene risicobeoordeling'!B145="",0,1)</f>
        <v>0</v>
      </c>
      <c r="AB143" s="8">
        <f>IF(AA143=1,IF('Algemene risicobeoordeling'!G145="laag risico",1,0),0)</f>
        <v>0</v>
      </c>
      <c r="AC143" s="8">
        <f>IF(AA143=1,IF('Algemene risicobeoordeling'!G145="standaard risico",1,0),0)</f>
        <v>0</v>
      </c>
      <c r="AD143" s="8">
        <f>IF(AA143=1,IF('Algemene risicobeoordeling'!G145="hoog risico",1,0),0)</f>
        <v>0</v>
      </c>
      <c r="AE143" s="8">
        <f>IF(AA143=1,IF('Algemene risicobeoordeling'!G145="",1,0),0)</f>
        <v>0</v>
      </c>
      <c r="AF143" s="12" t="str">
        <f>IF(AA143=1,IF('Algemene risicobeoordeling'!J145="","nee","ja"),"")</f>
        <v/>
      </c>
      <c r="AG143" s="10"/>
      <c r="AH143" s="11"/>
      <c r="AI143" s="11"/>
      <c r="AJ143" s="1"/>
      <c r="AK143" s="1"/>
      <c r="AL143" s="1"/>
      <c r="AM143" s="1"/>
      <c r="AAC143" s="1"/>
      <c r="AAD143" s="1"/>
      <c r="AAE143" s="1"/>
    </row>
    <row r="144" spans="26:707" x14ac:dyDescent="0.25">
      <c r="Z144" s="1"/>
      <c r="AA144" s="8">
        <f>IF('Algemene risicobeoordeling'!B146="",0,1)</f>
        <v>0</v>
      </c>
      <c r="AB144" s="8">
        <f>IF(AA144=1,IF('Algemene risicobeoordeling'!G146="laag risico",1,0),0)</f>
        <v>0</v>
      </c>
      <c r="AC144" s="8">
        <f>IF(AA144=1,IF('Algemene risicobeoordeling'!G146="standaard risico",1,0),0)</f>
        <v>0</v>
      </c>
      <c r="AD144" s="8">
        <f>IF(AA144=1,IF('Algemene risicobeoordeling'!G146="hoog risico",1,0),0)</f>
        <v>0</v>
      </c>
      <c r="AE144" s="8">
        <f>IF(AA144=1,IF('Algemene risicobeoordeling'!G146="",1,0),0)</f>
        <v>0</v>
      </c>
      <c r="AF144" s="12" t="str">
        <f>IF(AA144=1,IF('Algemene risicobeoordeling'!J146="","nee","ja"),"")</f>
        <v/>
      </c>
      <c r="AG144" s="10"/>
      <c r="AH144" s="11"/>
      <c r="AI144" s="11"/>
      <c r="AJ144" s="1"/>
      <c r="AK144" s="1"/>
      <c r="AL144" s="1"/>
      <c r="AM144" s="1"/>
      <c r="AAC144" s="1"/>
      <c r="AAD144" s="1"/>
      <c r="AAE144" s="1"/>
    </row>
    <row r="145" spans="26:707" x14ac:dyDescent="0.25">
      <c r="Z145" s="1"/>
      <c r="AA145" s="8">
        <f>IF('Algemene risicobeoordeling'!B147="",0,1)</f>
        <v>0</v>
      </c>
      <c r="AB145" s="8">
        <f>IF(AA145=1,IF('Algemene risicobeoordeling'!G147="laag risico",1,0),0)</f>
        <v>0</v>
      </c>
      <c r="AC145" s="8">
        <f>IF(AA145=1,IF('Algemene risicobeoordeling'!G147="standaard risico",1,0),0)</f>
        <v>0</v>
      </c>
      <c r="AD145" s="8">
        <f>IF(AA145=1,IF('Algemene risicobeoordeling'!G147="hoog risico",1,0),0)</f>
        <v>0</v>
      </c>
      <c r="AE145" s="8">
        <f>IF(AA145=1,IF('Algemene risicobeoordeling'!G147="",1,0),0)</f>
        <v>0</v>
      </c>
      <c r="AF145" s="12" t="str">
        <f>IF(AA145=1,IF('Algemene risicobeoordeling'!J147="","nee","ja"),"")</f>
        <v/>
      </c>
      <c r="AG145" s="10"/>
      <c r="AH145" s="11"/>
      <c r="AI145" s="11"/>
      <c r="AJ145" s="1"/>
      <c r="AK145" s="1"/>
      <c r="AL145" s="1"/>
      <c r="AM145" s="1"/>
      <c r="AAC145" s="1"/>
      <c r="AAD145" s="1"/>
      <c r="AAE145" s="1"/>
    </row>
    <row r="146" spans="26:707" x14ac:dyDescent="0.25">
      <c r="Z146" s="1"/>
      <c r="AA146" s="8">
        <f>IF('Algemene risicobeoordeling'!B148="",0,1)</f>
        <v>0</v>
      </c>
      <c r="AB146" s="8">
        <f>IF(AA146=1,IF('Algemene risicobeoordeling'!G148="laag risico",1,0),0)</f>
        <v>0</v>
      </c>
      <c r="AC146" s="8">
        <f>IF(AA146=1,IF('Algemene risicobeoordeling'!G148="standaard risico",1,0),0)</f>
        <v>0</v>
      </c>
      <c r="AD146" s="8">
        <f>IF(AA146=1,IF('Algemene risicobeoordeling'!G148="hoog risico",1,0),0)</f>
        <v>0</v>
      </c>
      <c r="AE146" s="8">
        <f>IF(AA146=1,IF('Algemene risicobeoordeling'!G148="",1,0),0)</f>
        <v>0</v>
      </c>
      <c r="AF146" s="12" t="str">
        <f>IF(AA146=1,IF('Algemene risicobeoordeling'!J148="","nee","ja"),"")</f>
        <v/>
      </c>
      <c r="AG146" s="10"/>
      <c r="AH146" s="11"/>
      <c r="AI146" s="11"/>
      <c r="AJ146" s="1"/>
      <c r="AK146" s="1"/>
      <c r="AL146" s="1"/>
      <c r="AM146" s="1"/>
      <c r="AAC146" s="1"/>
      <c r="AAD146" s="1"/>
      <c r="AAE146" s="1"/>
    </row>
    <row r="147" spans="26:707" x14ac:dyDescent="0.25">
      <c r="Z147" s="1"/>
      <c r="AA147" s="8">
        <f>IF('Algemene risicobeoordeling'!B149="",0,1)</f>
        <v>0</v>
      </c>
      <c r="AB147" s="8">
        <f>IF(AA147=1,IF('Algemene risicobeoordeling'!G149="laag risico",1,0),0)</f>
        <v>0</v>
      </c>
      <c r="AC147" s="8">
        <f>IF(AA147=1,IF('Algemene risicobeoordeling'!G149="standaard risico",1,0),0)</f>
        <v>0</v>
      </c>
      <c r="AD147" s="8">
        <f>IF(AA147=1,IF('Algemene risicobeoordeling'!G149="hoog risico",1,0),0)</f>
        <v>0</v>
      </c>
      <c r="AE147" s="8">
        <f>IF(AA147=1,IF('Algemene risicobeoordeling'!G149="",1,0),0)</f>
        <v>0</v>
      </c>
      <c r="AF147" s="12" t="str">
        <f>IF(AA147=1,IF('Algemene risicobeoordeling'!J149="","nee","ja"),"")</f>
        <v/>
      </c>
      <c r="AG147" s="10"/>
      <c r="AH147" s="11"/>
      <c r="AI147" s="11"/>
      <c r="AJ147" s="1"/>
      <c r="AK147" s="1"/>
      <c r="AL147" s="1"/>
      <c r="AM147" s="1"/>
      <c r="AAC147" s="1"/>
      <c r="AAD147" s="1"/>
      <c r="AAE147" s="1"/>
    </row>
    <row r="148" spans="26:707" x14ac:dyDescent="0.25">
      <c r="Z148" s="1"/>
      <c r="AA148" s="8">
        <f>IF('Algemene risicobeoordeling'!B150="",0,1)</f>
        <v>0</v>
      </c>
      <c r="AB148" s="8">
        <f>IF(AA148=1,IF('Algemene risicobeoordeling'!G150="laag risico",1,0),0)</f>
        <v>0</v>
      </c>
      <c r="AC148" s="8">
        <f>IF(AA148=1,IF('Algemene risicobeoordeling'!G150="standaard risico",1,0),0)</f>
        <v>0</v>
      </c>
      <c r="AD148" s="8">
        <f>IF(AA148=1,IF('Algemene risicobeoordeling'!G150="hoog risico",1,0),0)</f>
        <v>0</v>
      </c>
      <c r="AE148" s="8">
        <f>IF(AA148=1,IF('Algemene risicobeoordeling'!G150="",1,0),0)</f>
        <v>0</v>
      </c>
      <c r="AF148" s="12" t="str">
        <f>IF(AA148=1,IF('Algemene risicobeoordeling'!J150="","nee","ja"),"")</f>
        <v/>
      </c>
      <c r="AG148" s="10"/>
      <c r="AH148" s="11"/>
      <c r="AI148" s="11"/>
      <c r="AJ148" s="1"/>
      <c r="AK148" s="1"/>
      <c r="AL148" s="1"/>
      <c r="AM148" s="1"/>
      <c r="AAC148" s="1"/>
      <c r="AAD148" s="1"/>
      <c r="AAE148" s="1"/>
    </row>
    <row r="149" spans="26:707" x14ac:dyDescent="0.25">
      <c r="Z149" s="1"/>
      <c r="AA149" s="8">
        <f>IF('Algemene risicobeoordeling'!B151="",0,1)</f>
        <v>0</v>
      </c>
      <c r="AB149" s="8">
        <f>IF(AA149=1,IF('Algemene risicobeoordeling'!G151="laag risico",1,0),0)</f>
        <v>0</v>
      </c>
      <c r="AC149" s="8">
        <f>IF(AA149=1,IF('Algemene risicobeoordeling'!G151="standaard risico",1,0),0)</f>
        <v>0</v>
      </c>
      <c r="AD149" s="8">
        <f>IF(AA149=1,IF('Algemene risicobeoordeling'!G151="hoog risico",1,0),0)</f>
        <v>0</v>
      </c>
      <c r="AE149" s="8">
        <f>IF(AA149=1,IF('Algemene risicobeoordeling'!G151="",1,0),0)</f>
        <v>0</v>
      </c>
      <c r="AF149" s="12" t="str">
        <f>IF(AA149=1,IF('Algemene risicobeoordeling'!J151="","nee","ja"),"")</f>
        <v/>
      </c>
      <c r="AG149" s="10"/>
      <c r="AH149" s="11"/>
      <c r="AI149" s="11"/>
      <c r="AJ149" s="1"/>
      <c r="AK149" s="1"/>
      <c r="AL149" s="1"/>
      <c r="AM149" s="1"/>
      <c r="AAC149" s="1"/>
      <c r="AAD149" s="1"/>
      <c r="AAE149" s="1"/>
    </row>
    <row r="150" spans="26:707" x14ac:dyDescent="0.25">
      <c r="Z150" s="1"/>
      <c r="AA150" s="8">
        <f>IF('Algemene risicobeoordeling'!B152="",0,1)</f>
        <v>0</v>
      </c>
      <c r="AB150" s="8">
        <f>IF(AA150=1,IF('Algemene risicobeoordeling'!G152="laag risico",1,0),0)</f>
        <v>0</v>
      </c>
      <c r="AC150" s="8">
        <f>IF(AA150=1,IF('Algemene risicobeoordeling'!G152="standaard risico",1,0),0)</f>
        <v>0</v>
      </c>
      <c r="AD150" s="8">
        <f>IF(AA150=1,IF('Algemene risicobeoordeling'!G152="hoog risico",1,0),0)</f>
        <v>0</v>
      </c>
      <c r="AE150" s="8">
        <f>IF(AA150=1,IF('Algemene risicobeoordeling'!G152="",1,0),0)</f>
        <v>0</v>
      </c>
      <c r="AF150" s="12" t="str">
        <f>IF(AA150=1,IF('Algemene risicobeoordeling'!J152="","nee","ja"),"")</f>
        <v/>
      </c>
      <c r="AG150" s="10"/>
      <c r="AH150" s="11"/>
      <c r="AI150" s="11"/>
      <c r="AJ150" s="1"/>
      <c r="AK150" s="1"/>
      <c r="AL150" s="1"/>
      <c r="AM150" s="1"/>
      <c r="AAC150" s="1"/>
      <c r="AAD150" s="1"/>
      <c r="AAE150" s="1"/>
    </row>
    <row r="151" spans="26:707" x14ac:dyDescent="0.25">
      <c r="Z151" s="1"/>
      <c r="AA151" s="8">
        <f>IF('Algemene risicobeoordeling'!B153="",0,1)</f>
        <v>0</v>
      </c>
      <c r="AB151" s="8">
        <f>IF(AA151=1,IF('Algemene risicobeoordeling'!G153="laag risico",1,0),0)</f>
        <v>0</v>
      </c>
      <c r="AC151" s="8">
        <f>IF(AA151=1,IF('Algemene risicobeoordeling'!G153="standaard risico",1,0),0)</f>
        <v>0</v>
      </c>
      <c r="AD151" s="8">
        <f>IF(AA151=1,IF('Algemene risicobeoordeling'!G153="hoog risico",1,0),0)</f>
        <v>0</v>
      </c>
      <c r="AE151" s="8">
        <f>IF(AA151=1,IF('Algemene risicobeoordeling'!G153="",1,0),0)</f>
        <v>0</v>
      </c>
      <c r="AF151" s="12" t="str">
        <f>IF(AA151=1,IF('Algemene risicobeoordeling'!J153="","nee","ja"),"")</f>
        <v/>
      </c>
      <c r="AG151" s="10"/>
      <c r="AH151" s="11"/>
      <c r="AI151" s="11"/>
      <c r="AJ151" s="1"/>
      <c r="AK151" s="1"/>
      <c r="AL151" s="1"/>
      <c r="AM151" s="1"/>
      <c r="AAC151" s="1"/>
      <c r="AAD151" s="1"/>
      <c r="AAE151" s="1"/>
    </row>
    <row r="152" spans="26:707" x14ac:dyDescent="0.25">
      <c r="Z152" s="1"/>
      <c r="AA152" s="9">
        <f>IF('Algemene risicobeoordeling'!B154="",0,1)</f>
        <v>0</v>
      </c>
      <c r="AB152" s="9">
        <f>IF(AA152=1,IF('Algemene risicobeoordeling'!G154="laag risico",1,0),0)</f>
        <v>0</v>
      </c>
      <c r="AC152" s="9">
        <f>IF(AA152=1,IF('Algemene risicobeoordeling'!G154="standaard risico",1,0),0)</f>
        <v>0</v>
      </c>
      <c r="AD152" s="9">
        <f>IF(AA152=1,IF('Algemene risicobeoordeling'!G154="hoog risico",1,0),0)</f>
        <v>0</v>
      </c>
      <c r="AE152" s="9">
        <f>IF(AA152=1,IF('Algemene risicobeoordeling'!G154="",1,0),0)</f>
        <v>0</v>
      </c>
      <c r="AF152" s="12" t="str">
        <f>IF(AA152=1,IF('Algemene risicobeoordeling'!J154="","nee","ja"),"")</f>
        <v/>
      </c>
      <c r="AG152" s="10"/>
      <c r="AH152" s="11"/>
      <c r="AI152" s="11"/>
      <c r="AJ152" s="1"/>
      <c r="AK152" s="1"/>
      <c r="AL152" s="1"/>
      <c r="AM152" s="1"/>
      <c r="AAC152" s="1"/>
      <c r="AAD152" s="1"/>
      <c r="AAE152" s="1"/>
    </row>
    <row r="153" spans="26:707" x14ac:dyDescent="0.25">
      <c r="Z153" s="1"/>
      <c r="AA153" s="50">
        <f t="shared" ref="AA153:AE153" si="23">SUM(AA133:AA152)</f>
        <v>0</v>
      </c>
      <c r="AB153" s="50">
        <f t="shared" si="23"/>
        <v>0</v>
      </c>
      <c r="AC153" s="50">
        <f t="shared" si="23"/>
        <v>0</v>
      </c>
      <c r="AD153" s="50">
        <f t="shared" si="23"/>
        <v>0</v>
      </c>
      <c r="AE153" s="50">
        <f t="shared" si="23"/>
        <v>0</v>
      </c>
      <c r="AF153" s="50">
        <f>COUNTIF(AF133:AF152,"&gt;""")</f>
        <v>0</v>
      </c>
      <c r="AG153" s="11"/>
      <c r="AH153" s="11"/>
      <c r="AI153" s="11"/>
      <c r="AJ153" s="1"/>
      <c r="AK153" s="1"/>
      <c r="AL153" s="1"/>
      <c r="AM153" s="1"/>
      <c r="AAC153" s="1"/>
      <c r="AAD153" s="1"/>
      <c r="AAE153" s="1"/>
    </row>
    <row r="154" spans="26:707" x14ac:dyDescent="0.25">
      <c r="Z154" s="1"/>
      <c r="AA154" s="1"/>
      <c r="AB154" s="1"/>
      <c r="AC154" s="1"/>
      <c r="AD154" s="1"/>
      <c r="AE154" s="1"/>
      <c r="AF154" s="1"/>
      <c r="AG154" s="1"/>
      <c r="AH154" s="1"/>
      <c r="AI154" s="1"/>
      <c r="AJ154" s="1"/>
      <c r="AK154" s="1"/>
      <c r="AL154" s="1"/>
      <c r="AM154" s="1"/>
      <c r="AAC154" s="1"/>
      <c r="AAD154" s="1"/>
      <c r="AAE154" s="1"/>
    </row>
    <row r="155" spans="26:707" x14ac:dyDescent="0.25">
      <c r="Z155" s="1"/>
      <c r="AA155" s="1"/>
      <c r="AB155" s="1"/>
      <c r="AC155" s="1"/>
      <c r="AD155" s="1"/>
      <c r="AE155" s="1"/>
      <c r="AF155" s="1"/>
      <c r="AG155" s="1"/>
      <c r="AH155" s="1"/>
      <c r="AI155" s="1"/>
      <c r="AJ155" s="1"/>
      <c r="AK155" s="1"/>
      <c r="AL155" s="1"/>
      <c r="AM155" s="1"/>
      <c r="AAC155" s="1"/>
      <c r="AAD155" s="1"/>
      <c r="AAE155" s="1"/>
    </row>
    <row r="156" spans="26:707" x14ac:dyDescent="0.25">
      <c r="Z156" s="1"/>
      <c r="AA156" s="1"/>
      <c r="AB156" s="1"/>
      <c r="AC156" s="1"/>
      <c r="AD156" s="1"/>
      <c r="AE156" s="1"/>
      <c r="AF156" s="1"/>
      <c r="AG156" s="1"/>
      <c r="AH156" s="1"/>
      <c r="AI156" s="1"/>
      <c r="AJ156" s="1"/>
      <c r="AK156" s="1"/>
      <c r="AL156" s="1"/>
      <c r="AM156" s="1"/>
      <c r="AAC156" s="1"/>
      <c r="AAD156" s="1"/>
      <c r="AAE156" s="1"/>
    </row>
    <row r="157" spans="26:707" ht="23.25" x14ac:dyDescent="0.25">
      <c r="Z157" s="1"/>
      <c r="AA157" s="55" t="s">
        <v>83</v>
      </c>
      <c r="AB157" s="1"/>
      <c r="AC157" s="1"/>
      <c r="AD157" s="1"/>
      <c r="AE157" s="1"/>
      <c r="AF157" s="1"/>
      <c r="AG157" s="1"/>
      <c r="AH157" s="1"/>
      <c r="AI157" s="1"/>
      <c r="AJ157" s="1"/>
      <c r="AK157" s="1"/>
      <c r="AL157" s="1"/>
      <c r="AM157" s="1"/>
      <c r="AAC157" s="1"/>
      <c r="AAD157" s="1"/>
      <c r="AAE157" s="1"/>
    </row>
    <row r="158" spans="26:707" x14ac:dyDescent="0.25">
      <c r="Z158" s="1"/>
      <c r="AA158" s="1"/>
      <c r="AB158" s="1"/>
      <c r="AC158" s="1"/>
      <c r="AD158" s="1"/>
      <c r="AE158" s="1"/>
      <c r="AF158" s="1"/>
      <c r="AG158" s="1"/>
      <c r="AH158" s="1"/>
      <c r="AI158" s="1"/>
      <c r="AJ158" s="1"/>
      <c r="AK158" s="1"/>
      <c r="AL158" s="1"/>
      <c r="AM158" s="1"/>
      <c r="AAC158" s="1"/>
      <c r="AAD158" s="1"/>
      <c r="AAE158" s="1"/>
    </row>
    <row r="159" spans="26:707" x14ac:dyDescent="0.25">
      <c r="Z159" s="1"/>
      <c r="AA159" s="24" t="s">
        <v>37</v>
      </c>
      <c r="AB159" s="24" t="s">
        <v>26</v>
      </c>
      <c r="AC159" s="24" t="s">
        <v>27</v>
      </c>
      <c r="AD159" s="24" t="s">
        <v>28</v>
      </c>
      <c r="AE159" s="24" t="s">
        <v>86</v>
      </c>
      <c r="AF159" s="25" t="s">
        <v>87</v>
      </c>
      <c r="AG159" s="132" t="s">
        <v>88</v>
      </c>
      <c r="AH159" s="133"/>
      <c r="AK159" s="1"/>
      <c r="AL159" s="1"/>
      <c r="AM159" s="1"/>
      <c r="AAC159" s="1"/>
      <c r="AAD159" s="1"/>
      <c r="AAE159" s="1"/>
    </row>
    <row r="160" spans="26:707" x14ac:dyDescent="0.25">
      <c r="Z160" s="1"/>
      <c r="AA160" s="14">
        <f>AA50</f>
        <v>0</v>
      </c>
      <c r="AB160" s="14">
        <f>AB50</f>
        <v>0</v>
      </c>
      <c r="AC160" s="14">
        <f t="shared" ref="AC160:AD160" si="24">AC50</f>
        <v>0</v>
      </c>
      <c r="AD160" s="14">
        <f t="shared" si="24"/>
        <v>0</v>
      </c>
      <c r="AE160" s="14">
        <f>AA160-AB160-AC160-AD160</f>
        <v>0</v>
      </c>
      <c r="AF160" s="14">
        <f>AH30</f>
        <v>0</v>
      </c>
      <c r="AG160" s="134">
        <f>AI30</f>
        <v>0</v>
      </c>
      <c r="AH160" s="135"/>
      <c r="AK160" s="1"/>
      <c r="AL160" s="1"/>
      <c r="AM160" s="1"/>
      <c r="AAC160" s="1"/>
      <c r="AAD160" s="1"/>
      <c r="AAE160" s="1"/>
    </row>
    <row r="161" spans="26:707" x14ac:dyDescent="0.25">
      <c r="Z161" s="1"/>
      <c r="AA161" s="15">
        <f>AA104</f>
        <v>0</v>
      </c>
      <c r="AB161" s="15">
        <f t="shared" ref="AB161:AD161" si="25">AB104</f>
        <v>0</v>
      </c>
      <c r="AC161" s="15">
        <f t="shared" si="25"/>
        <v>0</v>
      </c>
      <c r="AD161" s="15">
        <f t="shared" si="25"/>
        <v>0</v>
      </c>
      <c r="AE161" s="15">
        <f>AA161-AB161-AC161-AD161</f>
        <v>0</v>
      </c>
      <c r="AF161" s="15">
        <f>AH84</f>
        <v>0</v>
      </c>
      <c r="AG161" s="124">
        <f>AI84</f>
        <v>0</v>
      </c>
      <c r="AH161" s="125"/>
      <c r="AK161" s="1"/>
      <c r="AL161" s="1"/>
      <c r="AM161" s="1"/>
      <c r="AAC161" s="1"/>
      <c r="AAD161" s="1"/>
      <c r="AAE161" s="1"/>
    </row>
    <row r="162" spans="26:707" x14ac:dyDescent="0.25">
      <c r="Z162" s="1"/>
      <c r="AA162" s="15">
        <f>AA153</f>
        <v>0</v>
      </c>
      <c r="AB162" s="15">
        <f t="shared" ref="AB162:AD162" si="26">AB153</f>
        <v>0</v>
      </c>
      <c r="AC162" s="15">
        <f t="shared" si="26"/>
        <v>0</v>
      </c>
      <c r="AD162" s="15">
        <f t="shared" si="26"/>
        <v>0</v>
      </c>
      <c r="AE162" s="15">
        <f>AA162-AB162-AC162-AD162</f>
        <v>0</v>
      </c>
      <c r="AF162" s="15">
        <f>+AH133</f>
        <v>0</v>
      </c>
      <c r="AG162" s="126">
        <f>AI133</f>
        <v>0</v>
      </c>
      <c r="AH162" s="127"/>
      <c r="AK162" s="1"/>
      <c r="AL162" s="1"/>
      <c r="AM162" s="1"/>
      <c r="AAC162" s="1"/>
      <c r="AAD162" s="1"/>
      <c r="AAE162" s="1"/>
    </row>
    <row r="163" spans="26:707" x14ac:dyDescent="0.25">
      <c r="Z163" s="1"/>
      <c r="AA163" s="16">
        <f t="shared" ref="AA163:AF163" si="27">SUM(AA160:AA162)</f>
        <v>0</v>
      </c>
      <c r="AB163" s="16">
        <f t="shared" si="27"/>
        <v>0</v>
      </c>
      <c r="AC163" s="16">
        <f t="shared" si="27"/>
        <v>0</v>
      </c>
      <c r="AD163" s="16">
        <f t="shared" si="27"/>
        <v>0</v>
      </c>
      <c r="AE163" s="16">
        <f t="shared" si="27"/>
        <v>0</v>
      </c>
      <c r="AF163" s="16">
        <f t="shared" si="27"/>
        <v>0</v>
      </c>
      <c r="AG163" s="128">
        <f>SUM(AG160:AH162)</f>
        <v>0</v>
      </c>
      <c r="AH163" s="129"/>
      <c r="AK163" s="1"/>
      <c r="AL163" s="1"/>
      <c r="AM163" s="1"/>
      <c r="AAC163" s="1"/>
      <c r="AAD163" s="1"/>
      <c r="AAE163" s="1"/>
    </row>
    <row r="164" spans="26:707" x14ac:dyDescent="0.25">
      <c r="Z164" s="1"/>
      <c r="AA164" s="1"/>
      <c r="AB164" s="1"/>
      <c r="AC164" s="1"/>
      <c r="AD164" s="1"/>
      <c r="AE164" s="1"/>
      <c r="AF164" s="1"/>
      <c r="AG164" s="1"/>
      <c r="AH164" s="1"/>
      <c r="AI164" s="1"/>
      <c r="AJ164" s="1"/>
      <c r="AK164" s="1"/>
      <c r="AL164" s="1"/>
      <c r="AM164" s="1"/>
      <c r="AAC164" s="1"/>
      <c r="AAD164" s="1"/>
      <c r="AAE164" s="1"/>
    </row>
    <row r="165" spans="26:707" x14ac:dyDescent="0.25">
      <c r="Z165" s="1"/>
      <c r="AA165" s="1"/>
      <c r="AB165" s="1"/>
      <c r="AC165" s="1"/>
      <c r="AD165" s="1"/>
      <c r="AE165" s="1"/>
      <c r="AF165" s="1"/>
      <c r="AG165" s="1"/>
      <c r="AH165" s="1"/>
      <c r="AI165" s="1"/>
      <c r="AJ165" s="1"/>
      <c r="AK165" s="1"/>
      <c r="AL165" s="1"/>
      <c r="AM165" s="1"/>
      <c r="AAC165" s="1"/>
      <c r="AAD165" s="1"/>
      <c r="AAE165" s="1"/>
    </row>
    <row r="166" spans="26:707" x14ac:dyDescent="0.25">
      <c r="AAC166" s="1"/>
      <c r="AAD166" s="1"/>
      <c r="AAE166" s="1"/>
    </row>
    <row r="196" spans="26:39" x14ac:dyDescent="0.25">
      <c r="Z196" s="1"/>
      <c r="AA196" s="1"/>
      <c r="AB196" s="1"/>
      <c r="AC196" s="1"/>
      <c r="AD196" s="1"/>
      <c r="AE196" s="1"/>
      <c r="AF196" s="1"/>
      <c r="AG196" s="1"/>
      <c r="AH196" s="1"/>
      <c r="AI196" s="1"/>
      <c r="AJ196" s="1"/>
      <c r="AK196" s="1"/>
      <c r="AL196" s="1"/>
      <c r="AM196" s="1"/>
    </row>
  </sheetData>
  <sheetProtection selectLockedCells="1" selectUnlockedCells="1"/>
  <mergeCells count="14">
    <mergeCell ref="AA54:AB54"/>
    <mergeCell ref="AA69:AB69"/>
    <mergeCell ref="AA80:AB80"/>
    <mergeCell ref="AA3:AB3"/>
    <mergeCell ref="AA15:AB15"/>
    <mergeCell ref="AA27:AB27"/>
    <mergeCell ref="AG161:AH161"/>
    <mergeCell ref="AG162:AH162"/>
    <mergeCell ref="AG163:AH163"/>
    <mergeCell ref="AA108:AB108"/>
    <mergeCell ref="AA119:AB119"/>
    <mergeCell ref="AA130:AB130"/>
    <mergeCell ref="AG159:AH159"/>
    <mergeCell ref="AG160:AH16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Algemene risicobeoordeling</vt:lpstr>
      <vt:lpstr>Dashboard</vt:lpstr>
      <vt:lpstr>Begrippenlijst</vt:lpstr>
      <vt:lpstr>functies NIET VERWIJDEREN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Extra</dc:creator>
  <cp:lastModifiedBy>fhs</cp:lastModifiedBy>
  <cp:lastPrinted>2019-06-16T16:43:50Z</cp:lastPrinted>
  <dcterms:created xsi:type="dcterms:W3CDTF">2019-04-17T13:50:40Z</dcterms:created>
  <dcterms:modified xsi:type="dcterms:W3CDTF">2019-11-14T08:56:27Z</dcterms:modified>
</cp:coreProperties>
</file>